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12" tabRatio="654" activeTab="0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</sheets>
  <definedNames>
    <definedName name="_xlnm.Print_Area" localSheetId="1">'P2 - Bilance'!$A$1:$I$71</definedName>
    <definedName name="_xlnm.Print_Area" localSheetId="2">'P3 - Ukazatele'!$A$1:$F$54</definedName>
    <definedName name="_xlnm.Print_Area" localSheetId="3">'P4 - Investice'!$A$1:$F$36</definedName>
  </definedNames>
  <calcPr fullCalcOnLoad="1"/>
</workbook>
</file>

<file path=xl/sharedStrings.xml><?xml version="1.0" encoding="utf-8"?>
<sst xmlns="http://schemas.openxmlformats.org/spreadsheetml/2006/main" count="597" uniqueCount="363">
  <si>
    <t>Liberecký kraj</t>
  </si>
  <si>
    <t>Příloha č. 1</t>
  </si>
  <si>
    <t>p.č.</t>
  </si>
  <si>
    <t>účet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</si>
  <si>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</si>
  <si>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</si>
  <si>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</si>
  <si>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</si>
  <si>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</si>
  <si>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</si>
  <si>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</si>
  <si>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</si>
  <si>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</si>
  <si>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</si>
  <si>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</si>
  <si>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</si>
  <si>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</si>
  <si>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</si>
  <si>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</si>
  <si>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</si>
  <si>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</si>
  <si>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</si>
  <si>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</si>
  <si>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</si>
  <si>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</si>
  <si>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</si>
  <si>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</si>
  <si>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</si>
  <si>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</si>
  <si>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</si>
  <si>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</si>
  <si>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</si>
  <si>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</si>
  <si>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</si>
  <si>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</si>
  <si>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</si>
  <si>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Úč.příspěvky a dotace ze SR a zřizovatele (nad rozpočet)</t>
  </si>
  <si>
    <t>z toho</t>
  </si>
  <si>
    <t>účelové dotace státního rozpočtu a státních fondů</t>
  </si>
  <si>
    <t xml:space="preserve">individuální dotace státního rozpočtu na investice </t>
  </si>
  <si>
    <t>neinvestiční dotace program.financování ISPROFIN</t>
  </si>
  <si>
    <t>investiční dotace program.financování ISPROFIN</t>
  </si>
  <si>
    <t>počet zaměstnanců</t>
  </si>
  <si>
    <t>průměrný plat</t>
  </si>
  <si>
    <t>DOPLŃKOVÉ ÚDAJE</t>
  </si>
  <si>
    <t>Příloha č. 2</t>
  </si>
  <si>
    <t>BĚŽNÝ ROZPOČET</t>
  </si>
  <si>
    <t>KAPITÁLOVÝ ROZPOČET</t>
  </si>
  <si>
    <t>vlastní výnosy a tržby</t>
  </si>
  <si>
    <t>neinvestiční příspěvek z rozpočtu kraje</t>
  </si>
  <si>
    <t>neinvest.dotace ze st.rozp., st. fondu</t>
  </si>
  <si>
    <t>použití rezervního fondu</t>
  </si>
  <si>
    <t>použití fondu odměn</t>
  </si>
  <si>
    <t>ostatní výnosy</t>
  </si>
  <si>
    <t xml:space="preserve">provozní náklady </t>
  </si>
  <si>
    <t>opravy a údržba neinvestiční povahy</t>
  </si>
  <si>
    <t>rekonstrukce a modernizace</t>
  </si>
  <si>
    <t>zákonné pojištění</t>
  </si>
  <si>
    <t>pořízení dlouhodobého majetku</t>
  </si>
  <si>
    <t>FKSP</t>
  </si>
  <si>
    <t>ostatní použití</t>
  </si>
  <si>
    <t>ONIV přímé</t>
  </si>
  <si>
    <t>odpisy dlouhodobého majetku</t>
  </si>
  <si>
    <t>odvody do rozpočtu kraje</t>
  </si>
  <si>
    <t>REZERVNÍ FOND</t>
  </si>
  <si>
    <t>FOND ODMĚN</t>
  </si>
  <si>
    <t xml:space="preserve">použití fondu na mzdové náklady </t>
  </si>
  <si>
    <t>ostatní použití fondu</t>
  </si>
  <si>
    <t>rozpočet sestavil: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</si>
  <si>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</si>
  <si>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</si>
  <si>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</si>
  <si>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</si>
  <si>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</si>
  <si>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</si>
  <si>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</si>
  <si>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</si>
  <si>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</si>
  <si>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</si>
  <si>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</si>
  <si>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Dílčí ukazatele</t>
  </si>
  <si>
    <t>Odvody do rozpočtu kraje</t>
  </si>
  <si>
    <t xml:space="preserve"> resp. podmiňující čerpání neinvestičního příspěvku na provoz nebo dotace do investičního fondu organizace  </t>
  </si>
  <si>
    <t>Příloha č. 4</t>
  </si>
  <si>
    <t>věcný obsah</t>
  </si>
  <si>
    <t>rozpočtované náklady</t>
  </si>
  <si>
    <t>* doplňkový zdroj financování oprav a údržby</t>
  </si>
  <si>
    <t>dotace z rozp. kraje</t>
  </si>
  <si>
    <t>dotace ze SR a SF</t>
  </si>
  <si>
    <t>jiné zdroje</t>
  </si>
  <si>
    <t>1. Rekonstrukce a modernizace - celkem</t>
  </si>
  <si>
    <t>2. Pořízení dlouhodobého majetku - celkem</t>
  </si>
  <si>
    <t>ředitel organizace:</t>
  </si>
  <si>
    <t>vedoucí odboru KÚ LK:</t>
  </si>
  <si>
    <t>Příloha č. 6</t>
  </si>
  <si>
    <t>Rozpočet</t>
  </si>
  <si>
    <t>ř.1</t>
  </si>
  <si>
    <t>Zaměstnanci - pedagogičtí pracovníci</t>
  </si>
  <si>
    <t>ř.2</t>
  </si>
  <si>
    <t xml:space="preserve"> - nepedagogičtí pracovníci</t>
  </si>
  <si>
    <t>ř.3</t>
  </si>
  <si>
    <t>Zaměstnanci celkem</t>
  </si>
  <si>
    <t>ř.3 = 1 + 2</t>
  </si>
  <si>
    <t>ř.4</t>
  </si>
  <si>
    <t>Platy</t>
  </si>
  <si>
    <t>ř.5</t>
  </si>
  <si>
    <t>Ostatní platby za provedenou práci</t>
  </si>
  <si>
    <t>ř.6</t>
  </si>
  <si>
    <t>Mzdové prostředky celkem</t>
  </si>
  <si>
    <t xml:space="preserve">ř.6 = 4 + 5 </t>
  </si>
  <si>
    <t>ř.7</t>
  </si>
  <si>
    <t>ř.8</t>
  </si>
  <si>
    <t>ř.9</t>
  </si>
  <si>
    <t>Ostatní neinvestiční náklady přímé</t>
  </si>
  <si>
    <t>ř.10</t>
  </si>
  <si>
    <t xml:space="preserve">Rozpočet celkem </t>
  </si>
  <si>
    <t>ř. 10 = 6 + 7 + 8 + 9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</si>
  <si>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</si>
  <si>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</si>
  <si>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</si>
  <si>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</si>
  <si>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</si>
  <si>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</si>
  <si>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</si>
  <si>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</si>
  <si>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</si>
  <si>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</si>
  <si>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</si>
  <si>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</si>
  <si>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</si>
  <si>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</si>
  <si>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</si>
  <si>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</si>
  <si>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</si>
  <si>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</si>
  <si>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</si>
  <si>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</si>
  <si>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</si>
  <si>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</si>
  <si>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</si>
  <si>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</si>
  <si>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family val="0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</si>
  <si>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</si>
  <si>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</si>
  <si>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</si>
  <si>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</si>
  <si>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</si>
  <si>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</si>
  <si>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</si>
  <si>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</si>
  <si>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</si>
  <si>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</si>
  <si>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</si>
  <si>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</si>
  <si>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</si>
  <si>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ve výši výnosů z prodeje svěřeného dlouhodobého hmotného majetku</t>
  </si>
  <si>
    <t>dary a příspěvky od jiných subjektů</t>
  </si>
  <si>
    <t>ve výši výnosů z prodeje majetku ve vlastnictví příspěvkové organizace</t>
  </si>
  <si>
    <t>převody z rezervního fondu</t>
  </si>
  <si>
    <t>odvod do rozpočtu zřizovatele</t>
  </si>
  <si>
    <t>TVORBA FONDU</t>
  </si>
  <si>
    <t>nespotřebované dotace z rozpočtu EU</t>
  </si>
  <si>
    <t>nespotřebované dotace z mezin. smluv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</si>
  <si>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</si>
  <si>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</si>
  <si>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</si>
  <si>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</si>
  <si>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</si>
  <si>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</si>
  <si>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</si>
  <si>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</si>
  <si>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</si>
  <si>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</si>
  <si>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 xml:space="preserve">      (*) věcné ukazatele = ukazatele vyjadřující záměry zřizovatele pro příslušné rozpočtové období, </t>
  </si>
  <si>
    <t xml:space="preserve">                                                                                                         (hlavní činnost)                                                                                                   v Kč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</si>
  <si>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</si>
  <si>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</si>
  <si>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časové překlenutí dočasného nesouladu mezi výnosy a náklady(použití na provozní náklady)</t>
  </si>
  <si>
    <t>odvětví: školství</t>
  </si>
  <si>
    <t xml:space="preserve">ředitel organizace:   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</si>
  <si>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</si>
  <si>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</si>
  <si>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</si>
  <si>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plán investic sestavil:  </t>
  </si>
  <si>
    <t xml:space="preserve">I. Opravy a údržba majetku - neinvestiční povahy* </t>
  </si>
  <si>
    <t>název organizace</t>
  </si>
  <si>
    <t xml:space="preserve">datum a podpis: </t>
  </si>
  <si>
    <t xml:space="preserve">            datum a podpis: </t>
  </si>
  <si>
    <t>číslo org.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</si>
  <si>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</si>
  <si>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</si>
  <si>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</si>
  <si>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</si>
  <si>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</si>
  <si>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</si>
  <si>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</si>
  <si>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01.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</si>
  <si>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</si>
  <si>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</si>
  <si>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</si>
  <si>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</si>
  <si>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</si>
  <si>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</si>
  <si>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</si>
  <si>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</si>
  <si>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</si>
  <si>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</si>
  <si>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</si>
  <si>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</si>
  <si>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</si>
  <si>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</si>
  <si>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</si>
  <si>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</si>
  <si>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</si>
  <si>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</si>
  <si>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</si>
  <si>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</si>
  <si>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</si>
  <si>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</si>
  <si>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</si>
  <si>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</si>
  <si>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</si>
  <si>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</si>
  <si>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</si>
  <si>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</si>
  <si>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</si>
  <si>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</si>
  <si>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</si>
  <si>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</si>
  <si>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</si>
  <si>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</si>
  <si>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</si>
  <si>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</si>
  <si>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</si>
  <si>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</si>
  <si>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</si>
  <si>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</si>
  <si>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</si>
  <si>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</si>
  <si>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</si>
  <si>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</si>
  <si>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</si>
  <si>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</si>
  <si>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</si>
  <si>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</si>
  <si>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</si>
  <si>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</si>
  <si>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</si>
  <si>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</si>
  <si>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</si>
  <si>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</si>
  <si>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</si>
  <si>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</si>
  <si>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</si>
  <si>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</si>
  <si>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</si>
  <si>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</si>
  <si>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</si>
  <si>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</si>
  <si>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</si>
  <si>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</si>
  <si>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</si>
  <si>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</si>
  <si>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</si>
  <si>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</si>
  <si>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</si>
  <si>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</si>
  <si>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</si>
  <si>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</si>
  <si>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</si>
  <si>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</si>
  <si>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</si>
  <si>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</si>
  <si>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</si>
  <si>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</si>
  <si>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</si>
  <si>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</si>
  <si>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</si>
  <si>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</si>
  <si>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</si>
  <si>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</si>
  <si>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</si>
  <si>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</si>
  <si>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</si>
  <si>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</si>
  <si>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</si>
  <si>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</si>
  <si>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</si>
  <si>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</si>
  <si>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</si>
  <si>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</si>
  <si>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</si>
  <si>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</si>
  <si>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</si>
  <si>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</si>
  <si>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</si>
  <si>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</si>
  <si>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</si>
  <si>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91.</t>
  </si>
  <si>
    <t>92.</t>
  </si>
  <si>
    <t>93.</t>
  </si>
  <si>
    <t>daňová úspora z  minulých let</t>
  </si>
  <si>
    <t>z toho (řádek 2 až 7):</t>
  </si>
  <si>
    <t>čerpání darů účelových i neúčelových</t>
  </si>
  <si>
    <t>čerpání daňové úspory</t>
  </si>
  <si>
    <t>peněžní dary - účelové</t>
  </si>
  <si>
    <t>peněžní dary - neúčelové</t>
  </si>
  <si>
    <t>investiční příspěvky ze stát. rozpočtu, stát. fondů</t>
  </si>
  <si>
    <t>x</t>
  </si>
  <si>
    <t>z toho investiční dotace z minulých let</t>
  </si>
  <si>
    <t>čerpání finančních prostředků fondu z minulých let (projekty) - odečíst ze stavu fondu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</si>
  <si>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</si>
  <si>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</si>
  <si>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</si>
  <si>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</si>
  <si>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t>vedoucí odboru KÚ LK: Leoš Křeček                        dne:                                   podpis:</t>
  </si>
  <si>
    <t>vedoucí odboru KÚ LK: Leoš Křeček</t>
  </si>
  <si>
    <t>Leoš Křeček</t>
  </si>
  <si>
    <r>
      <t xml:space="preserve">použití prostředků fondu investic na opravy a údržbu </t>
    </r>
    <r>
      <rPr>
        <sz val="8"/>
        <rFont val="Arial CE"/>
        <family val="0"/>
      </rPr>
      <t>majetku</t>
    </r>
  </si>
  <si>
    <t>odvod z fondu investic organizace</t>
  </si>
  <si>
    <t xml:space="preserve">fond investic PO </t>
  </si>
  <si>
    <t>posílení fondu investic</t>
  </si>
  <si>
    <t>neplánovat v prvním návrhu</t>
  </si>
  <si>
    <t>použití fondu investic (opravy)</t>
  </si>
  <si>
    <t>ne v prvním návrhu</t>
  </si>
  <si>
    <t>Přehled nákladů a výnosů příspěvkové organizace na rok 2017</t>
  </si>
  <si>
    <t>Rozpočet roku 2017</t>
  </si>
  <si>
    <t>Skutečnost roku 2015</t>
  </si>
  <si>
    <t>Skutečnost roku 2016</t>
  </si>
  <si>
    <t xml:space="preserve">č. 410/2009 Sb. </t>
  </si>
  <si>
    <t>dočasné použití finančních prostředků fondu (projekty)</t>
  </si>
  <si>
    <t>BILANCE FINANČNÍCH VZTAHŮ PŘÍSPĚVKOVÉ ORGANIZACE NA ROK 2017</t>
  </si>
  <si>
    <t>ROZPOČET PŘÍMÝCH NÁKLADŮ NA ROK 2017</t>
  </si>
  <si>
    <t>PLÁN INVESTIC ORGANIZACE na rok 2017</t>
  </si>
  <si>
    <t>SOUSTAVA UKAZATELU K ROZPOČTU ORGANIZACE NA ROK 2017</t>
  </si>
  <si>
    <t xml:space="preserve">Přehled nákladů a výnosů příspěvkové organizace </t>
  </si>
  <si>
    <t>návrh střednědobého výhledu pro období 2017 - 2019</t>
  </si>
  <si>
    <t>Pozn.:</t>
  </si>
  <si>
    <t>nespotřebované dotace z rozpočtu EU a mezinárodních smluv</t>
  </si>
  <si>
    <t>FKSP 2%</t>
  </si>
  <si>
    <t>Odvody 33% - sociální a zdravotní pojištění</t>
  </si>
  <si>
    <t xml:space="preserve">II. Použití fondu investic - financování kapitálové části rozpočtu organizace </t>
  </si>
  <si>
    <t>investiční dotace zřizovatele do fondu investic</t>
  </si>
  <si>
    <t>Základní škola Tanvald, Údolí Kamenice 238, příspěvková organizace</t>
  </si>
  <si>
    <t xml:space="preserve">název organizace: Základní škola Tanvald, Údolí Kamenice 238, příspěvková organizace </t>
  </si>
  <si>
    <t>sídlo organizace: Údolí Kamenice 238, 468 41 Tanvald</t>
  </si>
  <si>
    <t>název organizace: Základní škola, Tanvald, Údolí Kamenice ,příspěvková organizace</t>
  </si>
  <si>
    <t>sídlo organizace:  Údolí Kamenice 238, 468 41 Tanvald</t>
  </si>
  <si>
    <t>ukazatele sestavil:   Mgr.Vladimír Josífek                 dne:     2.3.2017                   podpis</t>
  </si>
  <si>
    <t xml:space="preserve">ředitel organizace:   Mgr.Luděk ŠPráchal                 dne:    2.3.2017                   podpis:    </t>
  </si>
  <si>
    <t>rozpočet sestavil:  Mgr.Vladimír Josífek</t>
  </si>
  <si>
    <t>ředitel organizace:  Mgr.Luděk Špráchal</t>
  </si>
  <si>
    <t xml:space="preserve">            ředitel PO:  Mgr.Luděk Špráchal</t>
  </si>
  <si>
    <t>sestavil: Mgr.Vl.Josífek</t>
  </si>
  <si>
    <t>Mgr.Vladimír Josífek</t>
  </si>
  <si>
    <t>Mgr.Luděk Špráchal</t>
  </si>
  <si>
    <t>název organizace:  Základní škola, Tanvald, Údolí Kamenice 238, příspěvková org.</t>
  </si>
  <si>
    <t>sestavil: Mgr.V.Josífek</t>
  </si>
  <si>
    <t>ředitel PO:  Mgr.Luděk Špráchal</t>
  </si>
  <si>
    <t xml:space="preserve">sídlo organizace: Údolí Kamenice 238, 468 41 Tanvald </t>
  </si>
  <si>
    <t xml:space="preserve">nájemné </t>
  </si>
  <si>
    <t>OŠMTS KÚLK</t>
  </si>
  <si>
    <t>OŠMTS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</si>
</sst>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[$-405]d\.\ mmmm\ yyyy"/>
    <numFmt numFmtId="167" formatCode="#,##0.000"/>
    <numFmt numFmtId="168" formatCode="0.0"/>
    <numFmt numFmtId="169" formatCode="#,##0.0000"/>
    <numFmt numFmtId="170" formatCode="0.000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4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1" fillId="0" borderId="45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1" fontId="1" fillId="0" borderId="47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48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/>
    </xf>
    <xf numFmtId="1" fontId="1" fillId="0" borderId="5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/>
    </xf>
    <xf numFmtId="1" fontId="1" fillId="0" borderId="5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/>
    </xf>
    <xf numFmtId="1" fontId="1" fillId="0" borderId="53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1" fillId="0" borderId="5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 wrapText="1"/>
    </xf>
    <xf numFmtId="0" fontId="0" fillId="0" borderId="5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5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vertical="center"/>
    </xf>
    <xf numFmtId="0" fontId="1" fillId="0" borderId="62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wrapText="1"/>
    </xf>
    <xf numFmtId="1" fontId="3" fillId="0" borderId="2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3" fontId="3" fillId="0" borderId="13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3" fontId="3" fillId="0" borderId="34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3" fontId="1" fillId="0" borderId="32" xfId="0" applyNumberFormat="1" applyFont="1" applyFill="1" applyBorder="1" applyAlignment="1" applyProtection="1">
      <alignment/>
      <protection locked="0"/>
    </xf>
    <xf numFmtId="3" fontId="3" fillId="0" borderId="32" xfId="0" applyNumberFormat="1" applyFont="1" applyFill="1" applyBorder="1" applyAlignment="1" applyProtection="1">
      <alignment/>
      <protection locked="0"/>
    </xf>
    <xf numFmtId="3" fontId="3" fillId="0" borderId="35" xfId="0" applyNumberFormat="1" applyFont="1" applyFill="1" applyBorder="1" applyAlignment="1" applyProtection="1">
      <alignment/>
      <protection locked="0"/>
    </xf>
    <xf numFmtId="1" fontId="1" fillId="0" borderId="5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6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58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H35" sqref="H35"/>
    </sheetView>
  </sheetViews>
  <sheetFormatPr defaultColWidth="9.125" defaultRowHeight="12.75"/>
  <cols>
    <col min="1" max="1" width="3.625" style="94" customWidth="1"/>
    <col min="2" max="2" width="4.875" style="173" customWidth="1"/>
    <col min="3" max="3" width="2.125" style="173" customWidth="1"/>
    <col min="4" max="4" width="7.50390625" style="173" customWidth="1"/>
    <col min="5" max="5" width="46.00390625" style="173" customWidth="1"/>
    <col min="6" max="8" width="12.125" style="186" customWidth="1"/>
    <col min="9" max="16384" width="9.125" style="173" customWidth="1"/>
  </cols>
  <sheetData>
    <row r="1" spans="1:13" ht="12.75" customHeight="1">
      <c r="A1" s="59"/>
      <c r="B1" s="284" t="s">
        <v>0</v>
      </c>
      <c r="C1" s="284"/>
      <c r="D1" s="284"/>
      <c r="E1" s="284"/>
      <c r="F1" s="59"/>
      <c r="G1" s="59"/>
      <c r="H1" s="61" t="s">
        <v>1</v>
      </c>
      <c r="I1" s="59"/>
      <c r="J1" s="59"/>
      <c r="K1" s="59"/>
      <c r="L1" s="59"/>
      <c r="M1" s="59"/>
    </row>
    <row r="2" spans="1:13" ht="12.75" customHeight="1">
      <c r="A2" s="59"/>
      <c r="B2" s="284" t="s">
        <v>178</v>
      </c>
      <c r="C2" s="284"/>
      <c r="D2" s="284"/>
      <c r="E2" s="284"/>
      <c r="F2" s="59"/>
      <c r="G2" s="59"/>
      <c r="H2" s="61">
        <v>1463</v>
      </c>
      <c r="I2" s="59"/>
      <c r="J2" s="59"/>
      <c r="K2" s="59"/>
      <c r="L2" s="59"/>
      <c r="M2" s="59"/>
    </row>
    <row r="3" spans="1:13" ht="6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>
      <c r="A4" s="285" t="s">
        <v>325</v>
      </c>
      <c r="B4" s="285"/>
      <c r="C4" s="285"/>
      <c r="D4" s="285"/>
      <c r="E4" s="285"/>
      <c r="F4" s="285"/>
      <c r="G4" s="285"/>
      <c r="H4" s="285"/>
      <c r="I4" s="59"/>
      <c r="J4" s="59"/>
      <c r="K4" s="59"/>
      <c r="L4" s="59"/>
      <c r="M4" s="59"/>
    </row>
    <row r="5" spans="1:13" ht="12.75" customHeight="1">
      <c r="A5" s="293" t="s">
        <v>343</v>
      </c>
      <c r="B5" s="292"/>
      <c r="C5" s="292"/>
      <c r="D5" s="292"/>
      <c r="E5" s="292"/>
      <c r="F5" s="292"/>
      <c r="G5" s="292"/>
      <c r="H5" s="292"/>
      <c r="I5" s="59"/>
      <c r="J5" s="59"/>
      <c r="K5" s="59"/>
      <c r="L5" s="59"/>
      <c r="M5" s="59"/>
    </row>
    <row r="6" spans="1:13" ht="12.75" customHeight="1" thickBot="1">
      <c r="A6" s="275" t="s">
        <v>174</v>
      </c>
      <c r="B6" s="275"/>
      <c r="C6" s="275"/>
      <c r="D6" s="275"/>
      <c r="E6" s="275"/>
      <c r="F6" s="275"/>
      <c r="G6" s="275"/>
      <c r="H6" s="275"/>
      <c r="I6" s="59"/>
      <c r="J6" s="59"/>
      <c r="K6" s="59"/>
      <c r="L6" s="59"/>
      <c r="M6" s="59"/>
    </row>
    <row r="7" spans="1:13" ht="27" customHeight="1" thickBot="1">
      <c r="A7" s="64" t="s">
        <v>2</v>
      </c>
      <c r="B7" s="174"/>
      <c r="C7" s="294" t="s">
        <v>164</v>
      </c>
      <c r="D7" s="295"/>
      <c r="E7" s="65" t="s">
        <v>4</v>
      </c>
      <c r="F7" s="246" t="s">
        <v>327</v>
      </c>
      <c r="G7" s="246" t="s">
        <v>328</v>
      </c>
      <c r="H7" s="246" t="s">
        <v>326</v>
      </c>
      <c r="I7" s="59"/>
      <c r="J7" s="59"/>
      <c r="K7" s="59"/>
      <c r="L7" s="59"/>
      <c r="M7" s="59"/>
    </row>
    <row r="8" spans="1:13" ht="12" customHeight="1" thickBot="1">
      <c r="A8" s="232"/>
      <c r="B8" s="175"/>
      <c r="C8" s="68"/>
      <c r="D8" s="69" t="s">
        <v>329</v>
      </c>
      <c r="E8" s="70"/>
      <c r="F8" s="66"/>
      <c r="G8" s="66"/>
      <c r="H8" s="67"/>
      <c r="I8" s="59"/>
      <c r="J8" s="59"/>
      <c r="K8" s="59"/>
      <c r="L8" s="59"/>
      <c r="M8" s="59"/>
    </row>
    <row r="9" spans="1:13" ht="10.5" customHeight="1">
      <c r="A9" s="73" t="s">
        <v>196</v>
      </c>
      <c r="B9" s="277" t="s">
        <v>5</v>
      </c>
      <c r="C9" s="278"/>
      <c r="D9" s="278"/>
      <c r="E9" s="279"/>
      <c r="F9" s="71">
        <f>+F10+F18+F24+F30+F35+F43+F52+F57+F59</f>
        <v>6628113.12</v>
      </c>
      <c r="G9" s="71">
        <f>+G10+G18+G24+G30+G35+G43+G52+G57+G59</f>
        <v>6310206</v>
      </c>
      <c r="H9" s="72">
        <f>+H10+H18+H24+H30+H35+H43+H52+H57+H59</f>
        <v>6052590</v>
      </c>
      <c r="I9" s="59"/>
      <c r="J9" s="59"/>
      <c r="K9" s="59"/>
      <c r="L9" s="59"/>
      <c r="M9" s="59"/>
    </row>
    <row r="10" spans="1:13" ht="10.5" customHeight="1">
      <c r="A10" s="73" t="s">
        <v>197</v>
      </c>
      <c r="B10" s="26">
        <v>50</v>
      </c>
      <c r="C10" s="74" t="s">
        <v>6</v>
      </c>
      <c r="D10" s="75"/>
      <c r="E10" s="76"/>
      <c r="F10" s="77">
        <f>SUM(F11:F17)</f>
        <v>616928.54</v>
      </c>
      <c r="G10" s="77">
        <f>SUM(G11:G17)</f>
        <v>431255</v>
      </c>
      <c r="H10" s="78">
        <f>SUM(H11:H17)</f>
        <v>475000</v>
      </c>
      <c r="I10" s="59"/>
      <c r="J10" s="59"/>
      <c r="K10" s="59"/>
      <c r="L10" s="59"/>
      <c r="M10" s="59"/>
    </row>
    <row r="11" spans="1:13" ht="10.5" customHeight="1">
      <c r="A11" s="73" t="s">
        <v>198</v>
      </c>
      <c r="B11" s="16"/>
      <c r="C11" s="27"/>
      <c r="D11" s="10">
        <v>501</v>
      </c>
      <c r="E11" s="79" t="s">
        <v>7</v>
      </c>
      <c r="F11" s="80">
        <v>165182.54</v>
      </c>
      <c r="G11" s="80">
        <v>122105</v>
      </c>
      <c r="H11" s="53">
        <v>90000</v>
      </c>
      <c r="I11" s="59"/>
      <c r="J11" s="59"/>
      <c r="K11" s="59"/>
      <c r="L11" s="59"/>
      <c r="M11" s="59"/>
    </row>
    <row r="12" spans="1:13" ht="10.5" customHeight="1">
      <c r="A12" s="73" t="s">
        <v>199</v>
      </c>
      <c r="B12" s="16"/>
      <c r="C12" s="27"/>
      <c r="D12" s="32">
        <v>502</v>
      </c>
      <c r="E12" s="81" t="s">
        <v>170</v>
      </c>
      <c r="F12" s="80">
        <v>451746</v>
      </c>
      <c r="G12" s="80">
        <v>309150</v>
      </c>
      <c r="H12" s="53">
        <v>385000</v>
      </c>
      <c r="I12" s="59"/>
      <c r="J12" s="59"/>
      <c r="K12" s="59"/>
      <c r="L12" s="59"/>
      <c r="M12" s="59"/>
    </row>
    <row r="13" spans="1:13" ht="10.5" customHeight="1">
      <c r="A13" s="73" t="s">
        <v>200</v>
      </c>
      <c r="B13" s="24"/>
      <c r="C13" s="17"/>
      <c r="D13" s="17">
        <v>503</v>
      </c>
      <c r="E13" s="25" t="s">
        <v>190</v>
      </c>
      <c r="F13" s="77">
        <v>0</v>
      </c>
      <c r="G13" s="77">
        <v>0</v>
      </c>
      <c r="H13" s="207">
        <v>0</v>
      </c>
      <c r="I13" s="59"/>
      <c r="J13" s="59"/>
      <c r="K13" s="59"/>
      <c r="L13" s="59"/>
      <c r="M13" s="59"/>
    </row>
    <row r="14" spans="1:13" ht="10.5" customHeight="1">
      <c r="A14" s="73" t="s">
        <v>201</v>
      </c>
      <c r="B14" s="16"/>
      <c r="C14" s="39"/>
      <c r="D14" s="39">
        <v>504</v>
      </c>
      <c r="E14" s="40" t="s">
        <v>8</v>
      </c>
      <c r="F14" s="80">
        <v>0</v>
      </c>
      <c r="G14" s="80">
        <v>0</v>
      </c>
      <c r="H14" s="53">
        <v>0</v>
      </c>
      <c r="I14" s="59"/>
      <c r="J14" s="59"/>
      <c r="K14" s="59"/>
      <c r="L14" s="59"/>
      <c r="M14" s="59"/>
    </row>
    <row r="15" spans="1:13" ht="10.5" customHeight="1">
      <c r="A15" s="73" t="s">
        <v>202</v>
      </c>
      <c r="B15" s="16"/>
      <c r="C15" s="39"/>
      <c r="D15" s="39">
        <v>506</v>
      </c>
      <c r="E15" s="40" t="s">
        <v>193</v>
      </c>
      <c r="F15" s="80">
        <v>0</v>
      </c>
      <c r="G15" s="80">
        <v>0</v>
      </c>
      <c r="H15" s="53">
        <v>0</v>
      </c>
      <c r="I15" s="59"/>
      <c r="J15" s="59"/>
      <c r="K15" s="59"/>
      <c r="L15" s="59"/>
      <c r="M15" s="59"/>
    </row>
    <row r="16" spans="1:13" ht="10.5" customHeight="1">
      <c r="A16" s="73" t="s">
        <v>203</v>
      </c>
      <c r="B16" s="16"/>
      <c r="C16" s="39"/>
      <c r="D16" s="39">
        <v>507</v>
      </c>
      <c r="E16" s="40" t="s">
        <v>194</v>
      </c>
      <c r="F16" s="80">
        <v>0</v>
      </c>
      <c r="G16" s="80">
        <v>0</v>
      </c>
      <c r="H16" s="53">
        <v>0</v>
      </c>
      <c r="I16" s="59"/>
      <c r="J16" s="59"/>
      <c r="K16" s="59"/>
      <c r="L16" s="59"/>
      <c r="M16" s="59"/>
    </row>
    <row r="17" spans="1:13" ht="10.5" customHeight="1">
      <c r="A17" s="73" t="s">
        <v>204</v>
      </c>
      <c r="B17" s="16"/>
      <c r="C17" s="39"/>
      <c r="D17" s="39">
        <v>508</v>
      </c>
      <c r="E17" s="40" t="s">
        <v>195</v>
      </c>
      <c r="F17" s="80">
        <v>0</v>
      </c>
      <c r="G17" s="80">
        <v>0</v>
      </c>
      <c r="H17" s="53">
        <v>0</v>
      </c>
      <c r="I17" s="59"/>
      <c r="J17" s="59"/>
      <c r="K17" s="59"/>
      <c r="L17" s="59"/>
      <c r="M17" s="59"/>
    </row>
    <row r="18" spans="1:13" ht="10.5" customHeight="1">
      <c r="A18" s="73" t="s">
        <v>205</v>
      </c>
      <c r="B18" s="30">
        <v>51</v>
      </c>
      <c r="C18" s="47" t="s">
        <v>9</v>
      </c>
      <c r="D18" s="47"/>
      <c r="E18" s="47"/>
      <c r="F18" s="51">
        <f>SUM(F19:F23)</f>
        <v>605482.05</v>
      </c>
      <c r="G18" s="51">
        <f>SUM(G19:G23)</f>
        <v>613950</v>
      </c>
      <c r="H18" s="52">
        <f>SUM(H19:H23)</f>
        <v>463750</v>
      </c>
      <c r="I18" s="59"/>
      <c r="J18" s="59"/>
      <c r="K18" s="59"/>
      <c r="L18" s="59"/>
      <c r="M18" s="59"/>
    </row>
    <row r="19" spans="1:13" ht="10.5" customHeight="1">
      <c r="A19" s="73" t="s">
        <v>206</v>
      </c>
      <c r="B19" s="16"/>
      <c r="C19" s="17"/>
      <c r="D19" s="18">
        <v>511</v>
      </c>
      <c r="E19" s="19" t="s">
        <v>163</v>
      </c>
      <c r="F19" s="80">
        <v>75413</v>
      </c>
      <c r="G19" s="80">
        <v>43878</v>
      </c>
      <c r="H19" s="53">
        <v>45250</v>
      </c>
      <c r="I19" s="59"/>
      <c r="J19" s="59"/>
      <c r="K19" s="59"/>
      <c r="L19" s="59"/>
      <c r="M19" s="59"/>
    </row>
    <row r="20" spans="1:13" ht="10.5" customHeight="1">
      <c r="A20" s="73" t="s">
        <v>207</v>
      </c>
      <c r="B20" s="16"/>
      <c r="C20" s="17"/>
      <c r="D20" s="20">
        <v>512</v>
      </c>
      <c r="E20" s="21" t="s">
        <v>10</v>
      </c>
      <c r="F20" s="80">
        <v>5976</v>
      </c>
      <c r="G20" s="80">
        <v>9190</v>
      </c>
      <c r="H20" s="53">
        <v>5000</v>
      </c>
      <c r="I20" s="59"/>
      <c r="J20" s="59"/>
      <c r="K20" s="59"/>
      <c r="L20" s="59"/>
      <c r="M20" s="59"/>
    </row>
    <row r="21" spans="1:13" ht="10.5" customHeight="1">
      <c r="A21" s="73" t="s">
        <v>208</v>
      </c>
      <c r="B21" s="22"/>
      <c r="C21" s="17"/>
      <c r="D21" s="17">
        <v>513</v>
      </c>
      <c r="E21" s="25" t="s">
        <v>11</v>
      </c>
      <c r="F21" s="80">
        <v>0</v>
      </c>
      <c r="G21" s="80">
        <v>0</v>
      </c>
      <c r="H21" s="53">
        <v>0</v>
      </c>
      <c r="I21" s="59"/>
      <c r="J21" s="59"/>
      <c r="K21" s="59"/>
      <c r="L21" s="59"/>
      <c r="M21" s="59"/>
    </row>
    <row r="22" spans="1:13" ht="10.5" customHeight="1">
      <c r="A22" s="73" t="s">
        <v>209</v>
      </c>
      <c r="B22" s="22"/>
      <c r="C22" s="17"/>
      <c r="D22" s="17">
        <v>516</v>
      </c>
      <c r="E22" s="25" t="s">
        <v>29</v>
      </c>
      <c r="F22" s="80">
        <v>0</v>
      </c>
      <c r="G22" s="80">
        <v>0</v>
      </c>
      <c r="H22" s="53">
        <v>0</v>
      </c>
      <c r="I22" s="59"/>
      <c r="J22" s="59"/>
      <c r="K22" s="59"/>
      <c r="L22" s="59"/>
      <c r="M22" s="59"/>
    </row>
    <row r="23" spans="1:13" ht="10.5" customHeight="1">
      <c r="A23" s="73" t="s">
        <v>210</v>
      </c>
      <c r="B23" s="24"/>
      <c r="C23" s="17"/>
      <c r="D23" s="17">
        <v>518</v>
      </c>
      <c r="E23" s="25" t="s">
        <v>12</v>
      </c>
      <c r="F23" s="220">
        <v>524093.05</v>
      </c>
      <c r="G23" s="220">
        <v>560882</v>
      </c>
      <c r="H23" s="53">
        <v>413500</v>
      </c>
      <c r="I23" s="59"/>
      <c r="J23" s="59"/>
      <c r="K23" s="59"/>
      <c r="L23" s="59"/>
      <c r="M23" s="59"/>
    </row>
    <row r="24" spans="1:13" ht="10.5" customHeight="1">
      <c r="A24" s="73" t="s">
        <v>211</v>
      </c>
      <c r="B24" s="26">
        <v>52</v>
      </c>
      <c r="C24" s="48" t="s">
        <v>13</v>
      </c>
      <c r="D24" s="48"/>
      <c r="E24" s="48"/>
      <c r="F24" s="77">
        <f>SUM(F25:F29)</f>
        <v>5405702.53</v>
      </c>
      <c r="G24" s="77">
        <f>SUM(G25:G29)</f>
        <v>5233496</v>
      </c>
      <c r="H24" s="77">
        <f>SUM(H25:H29)</f>
        <v>5092340</v>
      </c>
      <c r="I24" s="59"/>
      <c r="J24" s="59"/>
      <c r="K24" s="59"/>
      <c r="L24" s="59"/>
      <c r="M24" s="59"/>
    </row>
    <row r="25" spans="1:13" ht="10.5" customHeight="1">
      <c r="A25" s="73" t="s">
        <v>212</v>
      </c>
      <c r="B25" s="16"/>
      <c r="C25" s="27"/>
      <c r="D25" s="27">
        <v>521</v>
      </c>
      <c r="E25" s="5" t="s">
        <v>14</v>
      </c>
      <c r="F25" s="80">
        <v>3979609</v>
      </c>
      <c r="G25" s="80">
        <v>3839564</v>
      </c>
      <c r="H25" s="83">
        <v>3694289</v>
      </c>
      <c r="I25" s="59"/>
      <c r="J25" s="59"/>
      <c r="K25" s="59"/>
      <c r="L25" s="59"/>
      <c r="M25" s="59"/>
    </row>
    <row r="26" spans="1:13" ht="10.5" customHeight="1">
      <c r="A26" s="73" t="s">
        <v>213</v>
      </c>
      <c r="B26" s="16"/>
      <c r="C26" s="27"/>
      <c r="D26" s="27">
        <v>524</v>
      </c>
      <c r="E26" s="5" t="s">
        <v>142</v>
      </c>
      <c r="F26" s="80">
        <v>1302140</v>
      </c>
      <c r="G26" s="80">
        <v>1284988</v>
      </c>
      <c r="H26" s="83">
        <v>1256059</v>
      </c>
      <c r="I26" s="59"/>
      <c r="J26" s="59"/>
      <c r="K26" s="59"/>
      <c r="L26" s="59"/>
      <c r="M26" s="59"/>
    </row>
    <row r="27" spans="1:13" ht="10.5" customHeight="1">
      <c r="A27" s="73" t="s">
        <v>214</v>
      </c>
      <c r="B27" s="24"/>
      <c r="C27" s="17"/>
      <c r="D27" s="17">
        <v>525</v>
      </c>
      <c r="E27" s="25" t="s">
        <v>191</v>
      </c>
      <c r="F27" s="220">
        <v>15899.05</v>
      </c>
      <c r="G27" s="51">
        <v>15619</v>
      </c>
      <c r="H27" s="83">
        <v>0</v>
      </c>
      <c r="I27" s="59"/>
      <c r="J27" s="59"/>
      <c r="K27" s="59"/>
      <c r="L27" s="59"/>
      <c r="M27" s="59"/>
    </row>
    <row r="28" spans="1:13" ht="10.5" customHeight="1">
      <c r="A28" s="73" t="s">
        <v>215</v>
      </c>
      <c r="B28" s="24"/>
      <c r="C28" s="17"/>
      <c r="D28" s="17">
        <v>527</v>
      </c>
      <c r="E28" s="25" t="s">
        <v>15</v>
      </c>
      <c r="F28" s="220">
        <v>108054.48</v>
      </c>
      <c r="G28" s="77">
        <v>93325</v>
      </c>
      <c r="H28" s="83">
        <v>141992</v>
      </c>
      <c r="I28" s="59"/>
      <c r="J28" s="59"/>
      <c r="K28" s="59"/>
      <c r="L28" s="59"/>
      <c r="M28" s="59"/>
    </row>
    <row r="29" spans="1:13" ht="10.5" customHeight="1">
      <c r="A29" s="73" t="s">
        <v>216</v>
      </c>
      <c r="B29" s="24"/>
      <c r="C29" s="28"/>
      <c r="D29" s="29">
        <v>528</v>
      </c>
      <c r="E29" s="177" t="s">
        <v>141</v>
      </c>
      <c r="F29" s="77">
        <v>0</v>
      </c>
      <c r="G29" s="77">
        <v>0</v>
      </c>
      <c r="H29" s="83">
        <v>0</v>
      </c>
      <c r="I29" s="59"/>
      <c r="J29" s="59"/>
      <c r="K29" s="59"/>
      <c r="L29" s="59"/>
      <c r="M29" s="59"/>
    </row>
    <row r="30" spans="1:13" ht="10.5" customHeight="1">
      <c r="A30" s="73" t="s">
        <v>217</v>
      </c>
      <c r="B30" s="30">
        <v>53</v>
      </c>
      <c r="C30" s="49" t="s">
        <v>16</v>
      </c>
      <c r="D30" s="50"/>
      <c r="E30" s="50"/>
      <c r="F30" s="51">
        <f>SUM(F31:F34)</f>
        <v>0</v>
      </c>
      <c r="G30" s="51">
        <f>SUM(G31:G34)</f>
        <v>8</v>
      </c>
      <c r="H30" s="52">
        <f>SUM(H31:H34)</f>
        <v>0</v>
      </c>
      <c r="I30" s="59"/>
      <c r="J30" s="59"/>
      <c r="K30" s="59"/>
      <c r="L30" s="59"/>
      <c r="M30" s="59"/>
    </row>
    <row r="31" spans="1:13" ht="10.5" customHeight="1">
      <c r="A31" s="73" t="s">
        <v>218</v>
      </c>
      <c r="B31" s="16"/>
      <c r="C31" s="27"/>
      <c r="D31" s="10">
        <v>531</v>
      </c>
      <c r="E31" s="31" t="s">
        <v>17</v>
      </c>
      <c r="F31" s="80">
        <v>0</v>
      </c>
      <c r="G31" s="80">
        <v>0</v>
      </c>
      <c r="H31" s="53">
        <v>0</v>
      </c>
      <c r="I31" s="59"/>
      <c r="J31" s="59"/>
      <c r="K31" s="59"/>
      <c r="L31" s="59"/>
      <c r="M31" s="59"/>
    </row>
    <row r="32" spans="1:13" ht="10.5" customHeight="1">
      <c r="A32" s="73" t="s">
        <v>219</v>
      </c>
      <c r="B32" s="16"/>
      <c r="C32" s="27"/>
      <c r="D32" s="9">
        <v>532</v>
      </c>
      <c r="E32" s="1" t="s">
        <v>18</v>
      </c>
      <c r="F32" s="80">
        <v>0</v>
      </c>
      <c r="G32" s="80">
        <v>8</v>
      </c>
      <c r="H32" s="53">
        <v>0</v>
      </c>
      <c r="I32" s="59"/>
      <c r="J32" s="59"/>
      <c r="K32" s="59"/>
      <c r="L32" s="59"/>
      <c r="M32" s="59"/>
    </row>
    <row r="33" spans="1:13" ht="10.5" customHeight="1">
      <c r="A33" s="73" t="s">
        <v>220</v>
      </c>
      <c r="B33" s="16"/>
      <c r="C33" s="27"/>
      <c r="D33" s="32">
        <v>538</v>
      </c>
      <c r="E33" s="230" t="s">
        <v>192</v>
      </c>
      <c r="F33" s="80">
        <v>0</v>
      </c>
      <c r="G33" s="80">
        <v>0</v>
      </c>
      <c r="H33" s="53">
        <v>0</v>
      </c>
      <c r="I33" s="59"/>
      <c r="J33" s="59"/>
      <c r="K33" s="59"/>
      <c r="L33" s="59"/>
      <c r="M33" s="59"/>
    </row>
    <row r="34" spans="1:13" ht="10.5" customHeight="1">
      <c r="A34" s="73" t="s">
        <v>221</v>
      </c>
      <c r="B34" s="16"/>
      <c r="C34" s="27"/>
      <c r="D34" s="32">
        <v>539</v>
      </c>
      <c r="E34" s="230" t="s">
        <v>290</v>
      </c>
      <c r="F34" s="80">
        <v>0</v>
      </c>
      <c r="G34" s="82">
        <v>0</v>
      </c>
      <c r="H34" s="53">
        <v>0</v>
      </c>
      <c r="I34" s="59"/>
      <c r="J34" s="59"/>
      <c r="K34" s="59"/>
      <c r="L34" s="59"/>
      <c r="M34" s="59"/>
    </row>
    <row r="35" spans="1:13" ht="10.5" customHeight="1">
      <c r="A35" s="73" t="s">
        <v>222</v>
      </c>
      <c r="B35" s="33">
        <v>54</v>
      </c>
      <c r="C35" s="47" t="s">
        <v>19</v>
      </c>
      <c r="D35" s="47"/>
      <c r="E35" s="47"/>
      <c r="F35" s="85">
        <f>SUM(F36:F42)</f>
        <v>0</v>
      </c>
      <c r="G35" s="85">
        <f>SUM(G36:G42)</f>
        <v>0</v>
      </c>
      <c r="H35" s="86">
        <f>SUM(H36:H42)</f>
        <v>0</v>
      </c>
      <c r="I35" s="59"/>
      <c r="J35" s="59"/>
      <c r="K35" s="59"/>
      <c r="L35" s="59"/>
      <c r="M35" s="59"/>
    </row>
    <row r="36" spans="1:13" ht="10.5" customHeight="1">
      <c r="A36" s="73" t="s">
        <v>223</v>
      </c>
      <c r="B36" s="34"/>
      <c r="C36" s="27"/>
      <c r="D36" s="17">
        <v>541</v>
      </c>
      <c r="E36" s="25" t="s">
        <v>20</v>
      </c>
      <c r="F36" s="82">
        <v>0</v>
      </c>
      <c r="G36" s="80">
        <v>0</v>
      </c>
      <c r="H36" s="53">
        <v>0</v>
      </c>
      <c r="I36" s="59"/>
      <c r="J36" s="59"/>
      <c r="K36" s="59"/>
      <c r="L36" s="59"/>
      <c r="M36" s="59"/>
    </row>
    <row r="37" spans="1:13" ht="10.5" customHeight="1">
      <c r="A37" s="73" t="s">
        <v>224</v>
      </c>
      <c r="B37" s="34"/>
      <c r="C37" s="27"/>
      <c r="D37" s="17">
        <v>542</v>
      </c>
      <c r="E37" s="25" t="s">
        <v>136</v>
      </c>
      <c r="F37" s="82">
        <v>0</v>
      </c>
      <c r="G37" s="80">
        <v>0</v>
      </c>
      <c r="H37" s="53">
        <v>0</v>
      </c>
      <c r="I37" s="59"/>
      <c r="J37" s="59"/>
      <c r="K37" s="59"/>
      <c r="L37" s="59"/>
      <c r="M37" s="59"/>
    </row>
    <row r="38" spans="1:13" ht="10.5" customHeight="1">
      <c r="A38" s="73" t="s">
        <v>225</v>
      </c>
      <c r="B38" s="35"/>
      <c r="C38" s="17"/>
      <c r="D38" s="17">
        <v>543</v>
      </c>
      <c r="E38" s="25" t="s">
        <v>22</v>
      </c>
      <c r="F38" s="82">
        <v>0</v>
      </c>
      <c r="G38" s="80">
        <v>0</v>
      </c>
      <c r="H38" s="53">
        <v>0</v>
      </c>
      <c r="I38" s="59"/>
      <c r="J38" s="59"/>
      <c r="K38" s="59"/>
      <c r="L38" s="59"/>
      <c r="M38" s="59"/>
    </row>
    <row r="39" spans="1:13" s="98" customFormat="1" ht="10.5" customHeight="1">
      <c r="A39" s="73" t="s">
        <v>226</v>
      </c>
      <c r="B39" s="35"/>
      <c r="C39" s="17"/>
      <c r="D39" s="17">
        <v>544</v>
      </c>
      <c r="E39" s="25" t="s">
        <v>24</v>
      </c>
      <c r="F39" s="85">
        <v>0</v>
      </c>
      <c r="G39" s="51">
        <v>0</v>
      </c>
      <c r="H39" s="53">
        <v>0</v>
      </c>
      <c r="I39" s="178"/>
      <c r="J39" s="178"/>
      <c r="K39" s="178"/>
      <c r="L39" s="178"/>
      <c r="M39" s="178"/>
    </row>
    <row r="40" spans="1:13" ht="10.5" customHeight="1">
      <c r="A40" s="73" t="s">
        <v>227</v>
      </c>
      <c r="B40" s="35"/>
      <c r="C40" s="17"/>
      <c r="D40" s="17">
        <v>547</v>
      </c>
      <c r="E40" s="25" t="s">
        <v>23</v>
      </c>
      <c r="F40" s="80">
        <v>0</v>
      </c>
      <c r="G40" s="80">
        <v>0</v>
      </c>
      <c r="H40" s="53">
        <v>0</v>
      </c>
      <c r="I40" s="59"/>
      <c r="J40" s="59"/>
      <c r="K40" s="59"/>
      <c r="L40" s="59"/>
      <c r="M40" s="59"/>
    </row>
    <row r="41" spans="1:13" s="98" customFormat="1" ht="10.5" customHeight="1">
      <c r="A41" s="73" t="s">
        <v>228</v>
      </c>
      <c r="B41" s="35"/>
      <c r="C41" s="179"/>
      <c r="D41" s="28">
        <v>548</v>
      </c>
      <c r="E41" s="36" t="s">
        <v>119</v>
      </c>
      <c r="F41" s="51">
        <v>0</v>
      </c>
      <c r="G41" s="51">
        <v>0</v>
      </c>
      <c r="H41" s="53">
        <v>0</v>
      </c>
      <c r="I41" s="178"/>
      <c r="J41" s="178"/>
      <c r="K41" s="178"/>
      <c r="L41" s="178"/>
      <c r="M41" s="178"/>
    </row>
    <row r="42" spans="1:13" s="98" customFormat="1" ht="10.5" customHeight="1">
      <c r="A42" s="73" t="s">
        <v>229</v>
      </c>
      <c r="B42" s="35"/>
      <c r="C42" s="28"/>
      <c r="D42" s="28">
        <v>549</v>
      </c>
      <c r="E42" s="36" t="s">
        <v>289</v>
      </c>
      <c r="F42" s="51">
        <v>0</v>
      </c>
      <c r="G42" s="51">
        <v>0</v>
      </c>
      <c r="H42" s="53">
        <v>0</v>
      </c>
      <c r="I42" s="178"/>
      <c r="J42" s="178"/>
      <c r="K42" s="178"/>
      <c r="L42" s="178"/>
      <c r="M42" s="178"/>
    </row>
    <row r="43" spans="1:13" ht="10.5" customHeight="1">
      <c r="A43" s="73" t="s">
        <v>230</v>
      </c>
      <c r="B43" s="30">
        <v>55</v>
      </c>
      <c r="C43" s="47" t="s">
        <v>143</v>
      </c>
      <c r="D43" s="47"/>
      <c r="E43" s="47"/>
      <c r="F43" s="51">
        <f>SUM(F44:F51)</f>
        <v>0</v>
      </c>
      <c r="G43" s="51">
        <f>SUM(G44:G51)</f>
        <v>31497</v>
      </c>
      <c r="H43" s="52">
        <f>SUM(H44:H51)</f>
        <v>21500</v>
      </c>
      <c r="I43" s="59"/>
      <c r="J43" s="59"/>
      <c r="K43" s="59"/>
      <c r="L43" s="59"/>
      <c r="M43" s="59"/>
    </row>
    <row r="44" spans="1:13" ht="10.5" customHeight="1">
      <c r="A44" s="73" t="s">
        <v>231</v>
      </c>
      <c r="B44" s="22"/>
      <c r="C44" s="17"/>
      <c r="D44" s="17">
        <v>551</v>
      </c>
      <c r="E44" s="25" t="s">
        <v>131</v>
      </c>
      <c r="F44" s="80">
        <v>0</v>
      </c>
      <c r="G44" s="80">
        <v>0</v>
      </c>
      <c r="H44" s="53">
        <v>0</v>
      </c>
      <c r="I44" s="59"/>
      <c r="J44" s="59"/>
      <c r="K44" s="59"/>
      <c r="L44" s="59"/>
      <c r="M44" s="59"/>
    </row>
    <row r="45" spans="1:13" ht="10.5" customHeight="1">
      <c r="A45" s="73" t="s">
        <v>232</v>
      </c>
      <c r="B45" s="35"/>
      <c r="C45" s="17"/>
      <c r="D45" s="17">
        <v>552</v>
      </c>
      <c r="E45" s="25" t="s">
        <v>291</v>
      </c>
      <c r="F45" s="51">
        <v>0</v>
      </c>
      <c r="G45" s="220">
        <v>0</v>
      </c>
      <c r="H45" s="53">
        <v>0</v>
      </c>
      <c r="I45" s="59"/>
      <c r="J45" s="59"/>
      <c r="K45" s="59"/>
      <c r="L45" s="59"/>
      <c r="M45" s="59"/>
    </row>
    <row r="46" spans="1:8" ht="10.5" customHeight="1">
      <c r="A46" s="73" t="s">
        <v>233</v>
      </c>
      <c r="B46" s="34"/>
      <c r="C46" s="17"/>
      <c r="D46" s="17">
        <v>553</v>
      </c>
      <c r="E46" s="25" t="s">
        <v>292</v>
      </c>
      <c r="F46" s="51">
        <v>0</v>
      </c>
      <c r="G46" s="51">
        <v>0</v>
      </c>
      <c r="H46" s="53">
        <v>0</v>
      </c>
    </row>
    <row r="47" spans="1:8" s="98" customFormat="1" ht="10.5" customHeight="1">
      <c r="A47" s="73" t="s">
        <v>234</v>
      </c>
      <c r="B47" s="35"/>
      <c r="C47" s="30"/>
      <c r="D47" s="17">
        <v>554</v>
      </c>
      <c r="E47" s="25" t="s">
        <v>120</v>
      </c>
      <c r="F47" s="51">
        <v>0</v>
      </c>
      <c r="G47" s="51">
        <v>0</v>
      </c>
      <c r="H47" s="53">
        <v>0</v>
      </c>
    </row>
    <row r="48" spans="1:8" ht="10.5" customHeight="1">
      <c r="A48" s="73" t="s">
        <v>235</v>
      </c>
      <c r="B48" s="34"/>
      <c r="C48" s="17"/>
      <c r="D48" s="17">
        <v>555</v>
      </c>
      <c r="E48" s="25" t="s">
        <v>132</v>
      </c>
      <c r="F48" s="51">
        <v>0</v>
      </c>
      <c r="G48" s="51">
        <v>0</v>
      </c>
      <c r="H48" s="53">
        <v>0</v>
      </c>
    </row>
    <row r="49" spans="1:8" ht="10.5" customHeight="1">
      <c r="A49" s="73" t="s">
        <v>236</v>
      </c>
      <c r="B49" s="34"/>
      <c r="C49" s="28"/>
      <c r="D49" s="28">
        <v>556</v>
      </c>
      <c r="E49" s="36" t="s">
        <v>133</v>
      </c>
      <c r="F49" s="51">
        <v>0</v>
      </c>
      <c r="G49" s="51">
        <v>0</v>
      </c>
      <c r="H49" s="53">
        <v>0</v>
      </c>
    </row>
    <row r="50" spans="1:8" s="98" customFormat="1" ht="10.5" customHeight="1">
      <c r="A50" s="73" t="s">
        <v>237</v>
      </c>
      <c r="B50" s="35"/>
      <c r="C50" s="17"/>
      <c r="D50" s="17">
        <v>557</v>
      </c>
      <c r="E50" s="25" t="s">
        <v>293</v>
      </c>
      <c r="F50" s="51">
        <v>0</v>
      </c>
      <c r="G50" s="51">
        <v>0</v>
      </c>
      <c r="H50" s="53">
        <v>0</v>
      </c>
    </row>
    <row r="51" spans="1:8" s="98" customFormat="1" ht="10.5" customHeight="1">
      <c r="A51" s="73" t="s">
        <v>238</v>
      </c>
      <c r="B51" s="35"/>
      <c r="C51" s="17"/>
      <c r="D51" s="17">
        <v>558</v>
      </c>
      <c r="E51" s="25" t="s">
        <v>294</v>
      </c>
      <c r="F51" s="51">
        <v>0</v>
      </c>
      <c r="G51" s="51">
        <v>31497</v>
      </c>
      <c r="H51" s="53">
        <v>21500</v>
      </c>
    </row>
    <row r="52" spans="1:13" ht="10.5" customHeight="1">
      <c r="A52" s="73" t="s">
        <v>239</v>
      </c>
      <c r="B52" s="30">
        <v>56</v>
      </c>
      <c r="C52" s="47" t="s">
        <v>121</v>
      </c>
      <c r="D52" s="47"/>
      <c r="E52" s="47"/>
      <c r="F52" s="51">
        <f>SUM(F53:F56)</f>
        <v>0</v>
      </c>
      <c r="G52" s="51">
        <f>SUM(G53:G56)</f>
        <v>0</v>
      </c>
      <c r="H52" s="52">
        <f>SUM(H53:H56)</f>
        <v>0</v>
      </c>
      <c r="I52" s="59"/>
      <c r="J52" s="59"/>
      <c r="K52" s="59"/>
      <c r="L52" s="59"/>
      <c r="M52" s="59"/>
    </row>
    <row r="53" spans="1:8" s="98" customFormat="1" ht="10.5" customHeight="1">
      <c r="A53" s="73" t="s">
        <v>240</v>
      </c>
      <c r="B53" s="35"/>
      <c r="C53" s="28"/>
      <c r="D53" s="29">
        <v>562</v>
      </c>
      <c r="E53" s="231" t="s">
        <v>21</v>
      </c>
      <c r="F53" s="51">
        <v>0</v>
      </c>
      <c r="G53" s="51">
        <v>0</v>
      </c>
      <c r="H53" s="53">
        <v>0</v>
      </c>
    </row>
    <row r="54" spans="1:8" s="98" customFormat="1" ht="10.5" customHeight="1">
      <c r="A54" s="73" t="s">
        <v>241</v>
      </c>
      <c r="B54" s="35"/>
      <c r="C54" s="28"/>
      <c r="D54" s="29">
        <v>563</v>
      </c>
      <c r="E54" s="231" t="s">
        <v>118</v>
      </c>
      <c r="F54" s="51">
        <v>0</v>
      </c>
      <c r="G54" s="51">
        <v>0</v>
      </c>
      <c r="H54" s="53">
        <v>0</v>
      </c>
    </row>
    <row r="55" spans="1:8" s="98" customFormat="1" ht="10.5" customHeight="1">
      <c r="A55" s="73" t="s">
        <v>242</v>
      </c>
      <c r="B55" s="35"/>
      <c r="C55" s="179"/>
      <c r="D55" s="29">
        <v>564</v>
      </c>
      <c r="E55" s="231" t="s">
        <v>122</v>
      </c>
      <c r="F55" s="51">
        <v>0</v>
      </c>
      <c r="G55" s="51">
        <v>0</v>
      </c>
      <c r="H55" s="53">
        <v>0</v>
      </c>
    </row>
    <row r="56" spans="1:8" s="98" customFormat="1" ht="10.5" customHeight="1">
      <c r="A56" s="73" t="s">
        <v>243</v>
      </c>
      <c r="B56" s="35"/>
      <c r="C56" s="179"/>
      <c r="D56" s="29">
        <v>569</v>
      </c>
      <c r="E56" s="231" t="s">
        <v>123</v>
      </c>
      <c r="F56" s="51">
        <v>0</v>
      </c>
      <c r="G56" s="51">
        <v>0</v>
      </c>
      <c r="H56" s="53">
        <v>0</v>
      </c>
    </row>
    <row r="57" spans="1:13" ht="10.5" customHeight="1">
      <c r="A57" s="73" t="s">
        <v>244</v>
      </c>
      <c r="B57" s="30">
        <v>57</v>
      </c>
      <c r="C57" s="47" t="s">
        <v>295</v>
      </c>
      <c r="D57" s="47"/>
      <c r="E57" s="47"/>
      <c r="F57" s="51">
        <f>SUM(F58:F58)</f>
        <v>0</v>
      </c>
      <c r="G57" s="51">
        <f>SUM(G58:G58)</f>
        <v>0</v>
      </c>
      <c r="H57" s="52">
        <f>SUM(H58:H58)</f>
        <v>0</v>
      </c>
      <c r="I57" s="59"/>
      <c r="J57" s="59"/>
      <c r="K57" s="59"/>
      <c r="L57" s="59"/>
      <c r="M57" s="59"/>
    </row>
    <row r="58" spans="1:8" ht="10.5" customHeight="1">
      <c r="A58" s="73" t="s">
        <v>245</v>
      </c>
      <c r="B58" s="34"/>
      <c r="C58" s="179"/>
      <c r="D58" s="29">
        <v>572</v>
      </c>
      <c r="E58" s="231" t="s">
        <v>296</v>
      </c>
      <c r="F58" s="51">
        <v>0</v>
      </c>
      <c r="G58" s="51">
        <v>0</v>
      </c>
      <c r="H58" s="53">
        <v>0</v>
      </c>
    </row>
    <row r="59" spans="1:8" ht="10.5" customHeight="1">
      <c r="A59" s="73" t="s">
        <v>246</v>
      </c>
      <c r="B59" s="30">
        <v>59</v>
      </c>
      <c r="C59" s="47" t="s">
        <v>25</v>
      </c>
      <c r="D59" s="49"/>
      <c r="E59" s="49"/>
      <c r="F59" s="51">
        <v>0</v>
      </c>
      <c r="G59" s="51">
        <f>SUM(G60:G61)</f>
        <v>0</v>
      </c>
      <c r="H59" s="52">
        <f>SUM(H60:H61)</f>
        <v>0</v>
      </c>
    </row>
    <row r="60" spans="1:8" ht="10.5" customHeight="1">
      <c r="A60" s="73" t="s">
        <v>247</v>
      </c>
      <c r="B60" s="34"/>
      <c r="C60" s="17"/>
      <c r="D60" s="37">
        <v>591</v>
      </c>
      <c r="E60" s="14" t="s">
        <v>26</v>
      </c>
      <c r="F60" s="80">
        <v>0</v>
      </c>
      <c r="G60" s="80">
        <v>0</v>
      </c>
      <c r="H60" s="53">
        <v>0</v>
      </c>
    </row>
    <row r="61" spans="1:8" ht="10.5" customHeight="1">
      <c r="A61" s="73" t="s">
        <v>248</v>
      </c>
      <c r="B61" s="34"/>
      <c r="C61" s="28"/>
      <c r="D61" s="29">
        <v>595</v>
      </c>
      <c r="E61" s="38" t="s">
        <v>27</v>
      </c>
      <c r="F61" s="80">
        <v>0</v>
      </c>
      <c r="G61" s="80">
        <v>0</v>
      </c>
      <c r="H61" s="53">
        <v>0</v>
      </c>
    </row>
    <row r="62" spans="1:8" ht="10.5" customHeight="1">
      <c r="A62" s="73" t="s">
        <v>249</v>
      </c>
      <c r="B62" s="286" t="s">
        <v>28</v>
      </c>
      <c r="C62" s="287"/>
      <c r="D62" s="287"/>
      <c r="E62" s="288"/>
      <c r="F62" s="77">
        <f>+F63+F69+F79+F85</f>
        <v>6758733.5</v>
      </c>
      <c r="G62" s="77">
        <f>+G63+G69+G79+G85</f>
        <v>6398122</v>
      </c>
      <c r="H62" s="78">
        <f>+H63+H69+H79+H85</f>
        <v>6052590</v>
      </c>
    </row>
    <row r="63" spans="1:8" ht="10.5" customHeight="1">
      <c r="A63" s="73" t="s">
        <v>250</v>
      </c>
      <c r="B63" s="30">
        <v>60</v>
      </c>
      <c r="C63" s="47" t="s">
        <v>145</v>
      </c>
      <c r="D63" s="47"/>
      <c r="E63" s="47"/>
      <c r="F63" s="51">
        <f>SUM(F64:F68)</f>
        <v>0</v>
      </c>
      <c r="G63" s="51">
        <f>SUM(G64:G68)</f>
        <v>0</v>
      </c>
      <c r="H63" s="52">
        <f>SUM(H64:H68)</f>
        <v>0</v>
      </c>
    </row>
    <row r="64" spans="1:8" ht="10.5" customHeight="1">
      <c r="A64" s="73" t="s">
        <v>251</v>
      </c>
      <c r="B64" s="34"/>
      <c r="C64" s="27"/>
      <c r="D64" s="17">
        <v>601</v>
      </c>
      <c r="E64" s="25" t="s">
        <v>134</v>
      </c>
      <c r="F64" s="80">
        <v>0</v>
      </c>
      <c r="G64" s="80">
        <v>0</v>
      </c>
      <c r="H64" s="53">
        <v>0</v>
      </c>
    </row>
    <row r="65" spans="1:8" ht="10.5" customHeight="1">
      <c r="A65" s="73" t="s">
        <v>252</v>
      </c>
      <c r="B65" s="34"/>
      <c r="C65" s="27"/>
      <c r="D65" s="17">
        <v>602</v>
      </c>
      <c r="E65" s="25" t="s">
        <v>135</v>
      </c>
      <c r="F65" s="80">
        <v>0</v>
      </c>
      <c r="G65" s="80">
        <v>0</v>
      </c>
      <c r="H65" s="53">
        <v>0</v>
      </c>
    </row>
    <row r="66" spans="1:8" s="98" customFormat="1" ht="10.5" customHeight="1">
      <c r="A66" s="73" t="s">
        <v>253</v>
      </c>
      <c r="B66" s="35"/>
      <c r="C66" s="179"/>
      <c r="D66" s="28">
        <v>603</v>
      </c>
      <c r="E66" s="36" t="s">
        <v>124</v>
      </c>
      <c r="F66" s="51">
        <v>0</v>
      </c>
      <c r="G66" s="51">
        <v>0</v>
      </c>
      <c r="H66" s="53">
        <v>0</v>
      </c>
    </row>
    <row r="67" spans="1:8" s="98" customFormat="1" ht="10.5" customHeight="1">
      <c r="A67" s="73" t="s">
        <v>254</v>
      </c>
      <c r="B67" s="35"/>
      <c r="C67" s="179"/>
      <c r="D67" s="28">
        <v>604</v>
      </c>
      <c r="E67" s="36" t="s">
        <v>144</v>
      </c>
      <c r="F67" s="51">
        <v>0</v>
      </c>
      <c r="G67" s="51">
        <v>0</v>
      </c>
      <c r="H67" s="53">
        <v>0</v>
      </c>
    </row>
    <row r="68" spans="1:8" ht="10.5" customHeight="1">
      <c r="A68" s="73" t="s">
        <v>255</v>
      </c>
      <c r="B68" s="34"/>
      <c r="C68" s="39"/>
      <c r="D68" s="28">
        <v>609</v>
      </c>
      <c r="E68" s="36" t="s">
        <v>139</v>
      </c>
      <c r="F68" s="51">
        <v>0</v>
      </c>
      <c r="G68" s="51">
        <v>0</v>
      </c>
      <c r="H68" s="53">
        <v>0</v>
      </c>
    </row>
    <row r="69" spans="1:8" ht="10.5" customHeight="1">
      <c r="A69" s="73" t="s">
        <v>256</v>
      </c>
      <c r="B69" s="30">
        <v>64</v>
      </c>
      <c r="C69" s="47" t="s">
        <v>172</v>
      </c>
      <c r="D69" s="47"/>
      <c r="E69" s="47"/>
      <c r="F69" s="51">
        <f>SUM(F70:F78)</f>
        <v>266160.5</v>
      </c>
      <c r="G69" s="51">
        <f>SUM(G70:G78)</f>
        <v>41952</v>
      </c>
      <c r="H69" s="52">
        <f>SUM(H70:H78)</f>
        <v>0</v>
      </c>
    </row>
    <row r="70" spans="1:8" ht="10.5" customHeight="1">
      <c r="A70" s="73" t="s">
        <v>257</v>
      </c>
      <c r="B70" s="34"/>
      <c r="C70" s="27"/>
      <c r="D70" s="17">
        <v>641</v>
      </c>
      <c r="E70" s="25" t="s">
        <v>20</v>
      </c>
      <c r="F70" s="82">
        <v>0</v>
      </c>
      <c r="G70" s="80">
        <v>0</v>
      </c>
      <c r="H70" s="53">
        <v>0</v>
      </c>
    </row>
    <row r="71" spans="1:8" ht="10.5" customHeight="1">
      <c r="A71" s="73" t="s">
        <v>258</v>
      </c>
      <c r="B71" s="34"/>
      <c r="C71" s="27"/>
      <c r="D71" s="17">
        <v>642</v>
      </c>
      <c r="E71" s="25" t="s">
        <v>136</v>
      </c>
      <c r="F71" s="82">
        <v>0</v>
      </c>
      <c r="G71" s="80">
        <v>0</v>
      </c>
      <c r="H71" s="53">
        <v>0</v>
      </c>
    </row>
    <row r="72" spans="1:8" ht="10.5" customHeight="1">
      <c r="A72" s="73" t="s">
        <v>259</v>
      </c>
      <c r="B72" s="34"/>
      <c r="C72" s="27"/>
      <c r="D72" s="17">
        <v>643</v>
      </c>
      <c r="E72" s="25" t="s">
        <v>286</v>
      </c>
      <c r="F72" s="82">
        <v>0</v>
      </c>
      <c r="G72" s="80">
        <v>0</v>
      </c>
      <c r="H72" s="53">
        <v>0</v>
      </c>
    </row>
    <row r="73" spans="1:8" ht="10.5" customHeight="1">
      <c r="A73" s="73" t="s">
        <v>260</v>
      </c>
      <c r="B73" s="34"/>
      <c r="C73" s="27"/>
      <c r="D73" s="37">
        <v>644</v>
      </c>
      <c r="E73" s="25" t="s">
        <v>140</v>
      </c>
      <c r="F73" s="85">
        <v>0</v>
      </c>
      <c r="G73" s="51">
        <v>0</v>
      </c>
      <c r="H73" s="53">
        <v>0</v>
      </c>
    </row>
    <row r="74" spans="1:8" ht="10.5" customHeight="1">
      <c r="A74" s="73" t="s">
        <v>261</v>
      </c>
      <c r="B74" s="34"/>
      <c r="C74" s="27"/>
      <c r="D74" s="37">
        <v>645</v>
      </c>
      <c r="E74" s="230" t="s">
        <v>125</v>
      </c>
      <c r="F74" s="51">
        <v>0</v>
      </c>
      <c r="G74" s="51">
        <v>0</v>
      </c>
      <c r="H74" s="53">
        <v>0</v>
      </c>
    </row>
    <row r="75" spans="1:8" ht="10.5" customHeight="1">
      <c r="A75" s="73" t="s">
        <v>262</v>
      </c>
      <c r="B75" s="34"/>
      <c r="C75" s="27"/>
      <c r="D75" s="37">
        <v>646</v>
      </c>
      <c r="E75" s="230" t="s">
        <v>171</v>
      </c>
      <c r="F75" s="51">
        <v>0</v>
      </c>
      <c r="G75" s="51">
        <v>0</v>
      </c>
      <c r="H75" s="53">
        <v>0</v>
      </c>
    </row>
    <row r="76" spans="1:8" ht="10.5" customHeight="1">
      <c r="A76" s="73" t="s">
        <v>263</v>
      </c>
      <c r="B76" s="34"/>
      <c r="C76" s="27"/>
      <c r="D76" s="37">
        <v>647</v>
      </c>
      <c r="E76" s="230" t="s">
        <v>126</v>
      </c>
      <c r="F76" s="51">
        <v>0</v>
      </c>
      <c r="G76" s="51">
        <v>0</v>
      </c>
      <c r="H76" s="53">
        <v>0</v>
      </c>
    </row>
    <row r="77" spans="1:8" ht="10.5" customHeight="1">
      <c r="A77" s="73" t="s">
        <v>264</v>
      </c>
      <c r="B77" s="34"/>
      <c r="C77" s="27"/>
      <c r="D77" s="37">
        <v>648</v>
      </c>
      <c r="E77" s="230" t="s">
        <v>137</v>
      </c>
      <c r="F77" s="80">
        <v>21352</v>
      </c>
      <c r="G77" s="80">
        <v>0</v>
      </c>
      <c r="H77" s="53">
        <v>0</v>
      </c>
    </row>
    <row r="78" spans="1:8" ht="10.5" customHeight="1">
      <c r="A78" s="73" t="s">
        <v>265</v>
      </c>
      <c r="B78" s="34"/>
      <c r="C78" s="39"/>
      <c r="D78" s="29">
        <v>649</v>
      </c>
      <c r="E78" s="231" t="s">
        <v>138</v>
      </c>
      <c r="F78" s="80">
        <v>244808.5</v>
      </c>
      <c r="G78" s="80">
        <v>41952</v>
      </c>
      <c r="H78" s="53">
        <v>0</v>
      </c>
    </row>
    <row r="79" spans="1:8" ht="10.5" customHeight="1">
      <c r="A79" s="73" t="s">
        <v>266</v>
      </c>
      <c r="B79" s="30">
        <v>66</v>
      </c>
      <c r="C79" s="47" t="s">
        <v>127</v>
      </c>
      <c r="D79" s="47"/>
      <c r="E79" s="47"/>
      <c r="F79" s="51">
        <f>SUM(F80:F84)</f>
        <v>37</v>
      </c>
      <c r="G79" s="51">
        <f>SUM(G80:G84)</f>
        <v>77</v>
      </c>
      <c r="H79" s="52">
        <f>SUM(H80:H84)</f>
        <v>0</v>
      </c>
    </row>
    <row r="80" spans="1:8" ht="10.5" customHeight="1">
      <c r="A80" s="73" t="s">
        <v>267</v>
      </c>
      <c r="B80" s="34"/>
      <c r="C80" s="39"/>
      <c r="D80" s="29">
        <v>662</v>
      </c>
      <c r="E80" s="231" t="s">
        <v>21</v>
      </c>
      <c r="F80" s="220">
        <v>37</v>
      </c>
      <c r="G80" s="220">
        <v>77</v>
      </c>
      <c r="H80" s="53">
        <v>0</v>
      </c>
    </row>
    <row r="81" spans="1:8" ht="10.5" customHeight="1">
      <c r="A81" s="73" t="s">
        <v>268</v>
      </c>
      <c r="B81" s="34"/>
      <c r="C81" s="39"/>
      <c r="D81" s="29">
        <v>663</v>
      </c>
      <c r="E81" s="231" t="s">
        <v>128</v>
      </c>
      <c r="F81" s="51">
        <v>0</v>
      </c>
      <c r="G81" s="51">
        <v>0</v>
      </c>
      <c r="H81" s="53">
        <v>0</v>
      </c>
    </row>
    <row r="82" spans="1:8" ht="10.5" customHeight="1">
      <c r="A82" s="73" t="s">
        <v>269</v>
      </c>
      <c r="B82" s="34"/>
      <c r="C82" s="39"/>
      <c r="D82" s="29">
        <v>664</v>
      </c>
      <c r="E82" s="231" t="s">
        <v>129</v>
      </c>
      <c r="F82" s="51">
        <v>0</v>
      </c>
      <c r="G82" s="51">
        <v>0</v>
      </c>
      <c r="H82" s="53">
        <v>0</v>
      </c>
    </row>
    <row r="83" spans="1:8" ht="10.5" customHeight="1">
      <c r="A83" s="73" t="s">
        <v>270</v>
      </c>
      <c r="B83" s="34"/>
      <c r="C83" s="39"/>
      <c r="D83" s="29">
        <v>665</v>
      </c>
      <c r="E83" s="231" t="s">
        <v>287</v>
      </c>
      <c r="F83" s="51">
        <v>0</v>
      </c>
      <c r="G83" s="51">
        <v>0</v>
      </c>
      <c r="H83" s="53">
        <v>0</v>
      </c>
    </row>
    <row r="84" spans="1:8" ht="10.5" customHeight="1">
      <c r="A84" s="73" t="s">
        <v>271</v>
      </c>
      <c r="B84" s="34"/>
      <c r="C84" s="39"/>
      <c r="D84" s="29">
        <v>669</v>
      </c>
      <c r="E84" s="231" t="s">
        <v>130</v>
      </c>
      <c r="F84" s="51">
        <v>0</v>
      </c>
      <c r="G84" s="51">
        <v>0</v>
      </c>
      <c r="H84" s="53">
        <v>0</v>
      </c>
    </row>
    <row r="85" spans="1:8" ht="10.5" customHeight="1">
      <c r="A85" s="73" t="s">
        <v>272</v>
      </c>
      <c r="B85" s="30">
        <v>67</v>
      </c>
      <c r="C85" s="289" t="s">
        <v>288</v>
      </c>
      <c r="D85" s="290"/>
      <c r="E85" s="291"/>
      <c r="F85" s="51">
        <f>SUM(F86:F86)</f>
        <v>6492536</v>
      </c>
      <c r="G85" s="51">
        <f>SUM(G86:G86)</f>
        <v>6356093</v>
      </c>
      <c r="H85" s="52">
        <f>SUM(H86:H86)</f>
        <v>6052590</v>
      </c>
    </row>
    <row r="86" spans="1:8" ht="10.5" customHeight="1">
      <c r="A86" s="73" t="s">
        <v>273</v>
      </c>
      <c r="B86" s="34"/>
      <c r="C86" s="39"/>
      <c r="D86" s="29">
        <v>672</v>
      </c>
      <c r="E86" s="231" t="s">
        <v>297</v>
      </c>
      <c r="F86" s="51">
        <v>6492536</v>
      </c>
      <c r="G86" s="51">
        <v>6356093</v>
      </c>
      <c r="H86" s="207">
        <f>960250+5092340</f>
        <v>6052590</v>
      </c>
    </row>
    <row r="87" spans="1:8" ht="10.5" customHeight="1" thickBot="1">
      <c r="A87" s="73" t="s">
        <v>274</v>
      </c>
      <c r="B87" s="41" t="s">
        <v>311</v>
      </c>
      <c r="C87" s="42"/>
      <c r="D87" s="42"/>
      <c r="E87" s="43"/>
      <c r="F87" s="88">
        <f>+F62-F9</f>
        <v>130620.37999999989</v>
      </c>
      <c r="G87" s="88">
        <f>+G62-G9</f>
        <v>87916</v>
      </c>
      <c r="H87" s="89">
        <f>+H62-H9</f>
        <v>0</v>
      </c>
    </row>
    <row r="88" spans="1:8" ht="9.75" customHeight="1">
      <c r="A88" s="16"/>
      <c r="B88" s="90"/>
      <c r="C88" s="90"/>
      <c r="D88" s="90"/>
      <c r="E88" s="34"/>
      <c r="F88" s="54"/>
      <c r="G88" s="54"/>
      <c r="H88" s="54"/>
    </row>
    <row r="89" spans="1:13" ht="12.75" customHeight="1">
      <c r="A89" s="59"/>
      <c r="B89" s="284" t="s">
        <v>0</v>
      </c>
      <c r="C89" s="284"/>
      <c r="D89" s="284"/>
      <c r="E89" s="284"/>
      <c r="F89" s="59"/>
      <c r="G89" s="59"/>
      <c r="H89" s="61" t="s">
        <v>1</v>
      </c>
      <c r="I89" s="59"/>
      <c r="J89" s="59"/>
      <c r="K89" s="59"/>
      <c r="L89" s="59"/>
      <c r="M89" s="59"/>
    </row>
    <row r="90" spans="1:13" ht="12.75" customHeight="1">
      <c r="A90" s="59"/>
      <c r="B90" s="284" t="s">
        <v>178</v>
      </c>
      <c r="C90" s="284"/>
      <c r="D90" s="284"/>
      <c r="E90" s="284"/>
      <c r="F90" s="59"/>
      <c r="G90" s="59"/>
      <c r="H90" s="61">
        <v>1463</v>
      </c>
      <c r="I90" s="59"/>
      <c r="J90" s="59"/>
      <c r="K90" s="59"/>
      <c r="L90" s="59"/>
      <c r="M90" s="59"/>
    </row>
    <row r="91" spans="1:13" ht="6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 customHeight="1">
      <c r="A92" s="285" t="s">
        <v>325</v>
      </c>
      <c r="B92" s="285"/>
      <c r="C92" s="285"/>
      <c r="D92" s="285"/>
      <c r="E92" s="285"/>
      <c r="F92" s="285"/>
      <c r="G92" s="285"/>
      <c r="H92" s="285"/>
      <c r="I92" s="59"/>
      <c r="J92" s="59"/>
      <c r="K92" s="59"/>
      <c r="L92" s="59"/>
      <c r="M92" s="59"/>
    </row>
    <row r="93" spans="1:13" ht="12.75" customHeight="1">
      <c r="A93" s="292" t="s">
        <v>185</v>
      </c>
      <c r="B93" s="292"/>
      <c r="C93" s="292"/>
      <c r="D93" s="292"/>
      <c r="E93" s="292"/>
      <c r="F93" s="292"/>
      <c r="G93" s="292"/>
      <c r="H93" s="292"/>
      <c r="I93" s="59"/>
      <c r="J93" s="59"/>
      <c r="K93" s="59"/>
      <c r="L93" s="59"/>
      <c r="M93" s="59"/>
    </row>
    <row r="94" spans="1:13" ht="12.75" customHeight="1" thickBot="1">
      <c r="A94" s="275" t="s">
        <v>174</v>
      </c>
      <c r="B94" s="275"/>
      <c r="C94" s="275"/>
      <c r="D94" s="275"/>
      <c r="E94" s="275"/>
      <c r="F94" s="275"/>
      <c r="G94" s="275"/>
      <c r="H94" s="275"/>
      <c r="I94" s="59"/>
      <c r="J94" s="59"/>
      <c r="K94" s="59"/>
      <c r="L94" s="59"/>
      <c r="M94" s="59"/>
    </row>
    <row r="95" spans="1:8" ht="12.75" customHeight="1" thickBot="1">
      <c r="A95" s="214"/>
      <c r="B95" s="215"/>
      <c r="C95" s="215"/>
      <c r="D95" s="215"/>
      <c r="E95" s="215"/>
      <c r="F95" s="216"/>
      <c r="G95" s="216"/>
      <c r="H95" s="217"/>
    </row>
    <row r="96" spans="1:8" ht="12.75" customHeight="1" thickBot="1">
      <c r="A96" s="233" t="s">
        <v>2</v>
      </c>
      <c r="B96" s="174"/>
      <c r="C96" s="65" t="s">
        <v>3</v>
      </c>
      <c r="D96" s="65"/>
      <c r="E96" s="65" t="s">
        <v>4</v>
      </c>
      <c r="F96" s="229">
        <v>2015</v>
      </c>
      <c r="G96" s="229">
        <v>2016</v>
      </c>
      <c r="H96" s="218">
        <v>2017</v>
      </c>
    </row>
    <row r="97" spans="1:8" ht="13.5" customHeight="1">
      <c r="A97" s="73" t="s">
        <v>275</v>
      </c>
      <c r="B97" s="277" t="s">
        <v>44</v>
      </c>
      <c r="C97" s="278"/>
      <c r="D97" s="278"/>
      <c r="E97" s="279"/>
      <c r="F97" s="92"/>
      <c r="G97" s="92"/>
      <c r="H97" s="93"/>
    </row>
    <row r="98" spans="1:8" ht="13.5" customHeight="1">
      <c r="A98" s="73" t="s">
        <v>276</v>
      </c>
      <c r="B98" s="2" t="s">
        <v>30</v>
      </c>
      <c r="C98" s="3"/>
      <c r="D98" s="3"/>
      <c r="E98" s="4"/>
      <c r="F98" s="51">
        <f>SUM(F99:F102)</f>
        <v>0</v>
      </c>
      <c r="G98" s="51">
        <f>SUM(G99:G102)</f>
        <v>0</v>
      </c>
      <c r="H98" s="52">
        <f>SUM(H99:H102)</f>
        <v>0</v>
      </c>
    </row>
    <row r="99" spans="1:8" ht="12.75" customHeight="1">
      <c r="A99" s="73" t="s">
        <v>277</v>
      </c>
      <c r="B99" s="6" t="s">
        <v>31</v>
      </c>
      <c r="C99" s="280" t="s">
        <v>32</v>
      </c>
      <c r="D99" s="281"/>
      <c r="E99" s="282"/>
      <c r="F99" s="219">
        <v>0</v>
      </c>
      <c r="G99" s="220">
        <v>0</v>
      </c>
      <c r="H99" s="207">
        <v>0</v>
      </c>
    </row>
    <row r="100" spans="1:8" ht="9.75" customHeight="1">
      <c r="A100" s="73" t="s">
        <v>278</v>
      </c>
      <c r="B100" s="9"/>
      <c r="C100" s="7" t="s">
        <v>33</v>
      </c>
      <c r="D100" s="8"/>
      <c r="E100" s="180"/>
      <c r="F100" s="219">
        <v>0</v>
      </c>
      <c r="G100" s="220">
        <v>0</v>
      </c>
      <c r="H100" s="207">
        <v>0</v>
      </c>
    </row>
    <row r="101" spans="1:8" ht="9.75" customHeight="1">
      <c r="A101" s="73" t="s">
        <v>279</v>
      </c>
      <c r="B101" s="9"/>
      <c r="C101" s="7" t="s">
        <v>34</v>
      </c>
      <c r="D101" s="8"/>
      <c r="E101" s="180"/>
      <c r="F101" s="219">
        <v>0</v>
      </c>
      <c r="G101" s="220">
        <v>0</v>
      </c>
      <c r="H101" s="207">
        <v>0</v>
      </c>
    </row>
    <row r="102" spans="1:8" ht="13.5" customHeight="1">
      <c r="A102" s="73" t="s">
        <v>280</v>
      </c>
      <c r="B102" s="10"/>
      <c r="C102" s="7" t="s">
        <v>35</v>
      </c>
      <c r="D102" s="8"/>
      <c r="E102" s="180"/>
      <c r="F102" s="220">
        <v>0</v>
      </c>
      <c r="G102" s="220">
        <v>0</v>
      </c>
      <c r="H102" s="221">
        <v>0</v>
      </c>
    </row>
    <row r="103" spans="1:8" ht="11.25" customHeight="1">
      <c r="A103" s="73" t="s">
        <v>281</v>
      </c>
      <c r="B103" s="11" t="s">
        <v>36</v>
      </c>
      <c r="C103" s="12"/>
      <c r="D103" s="12"/>
      <c r="E103" s="13"/>
      <c r="F103" s="51">
        <f>SUM(F104:F108)</f>
        <v>0</v>
      </c>
      <c r="G103" s="51">
        <f>SUM(G104:G108)</f>
        <v>0</v>
      </c>
      <c r="H103" s="52">
        <f>SUM(H104:H108)</f>
        <v>0</v>
      </c>
    </row>
    <row r="104" spans="1:8" ht="9.75" customHeight="1">
      <c r="A104" s="73" t="s">
        <v>282</v>
      </c>
      <c r="B104" s="6" t="s">
        <v>37</v>
      </c>
      <c r="C104" s="14" t="s">
        <v>342</v>
      </c>
      <c r="D104" s="15"/>
      <c r="E104" s="180"/>
      <c r="F104" s="220">
        <v>0</v>
      </c>
      <c r="G104" s="220">
        <v>0</v>
      </c>
      <c r="H104" s="207">
        <v>0</v>
      </c>
    </row>
    <row r="105" spans="1:8" ht="9.75" customHeight="1">
      <c r="A105" s="73" t="s">
        <v>283</v>
      </c>
      <c r="B105" s="9"/>
      <c r="C105" s="14" t="s">
        <v>38</v>
      </c>
      <c r="D105" s="15"/>
      <c r="E105" s="180"/>
      <c r="F105" s="220">
        <v>0</v>
      </c>
      <c r="G105" s="220">
        <v>0</v>
      </c>
      <c r="H105" s="207">
        <v>0</v>
      </c>
    </row>
    <row r="106" spans="1:8" ht="9.75" customHeight="1">
      <c r="A106" s="73" t="s">
        <v>284</v>
      </c>
      <c r="B106" s="9"/>
      <c r="C106" s="14" t="s">
        <v>39</v>
      </c>
      <c r="D106" s="15"/>
      <c r="E106" s="180"/>
      <c r="F106" s="220">
        <v>0</v>
      </c>
      <c r="G106" s="220">
        <v>0</v>
      </c>
      <c r="H106" s="207">
        <v>0</v>
      </c>
    </row>
    <row r="107" spans="1:8" ht="9.75" customHeight="1">
      <c r="A107" s="73" t="s">
        <v>285</v>
      </c>
      <c r="B107" s="9"/>
      <c r="C107" s="14" t="s">
        <v>40</v>
      </c>
      <c r="D107" s="15"/>
      <c r="E107" s="180"/>
      <c r="F107" s="220">
        <v>0</v>
      </c>
      <c r="G107" s="220">
        <v>0</v>
      </c>
      <c r="H107" s="207">
        <v>0</v>
      </c>
    </row>
    <row r="108" spans="1:8" ht="9.75" customHeight="1">
      <c r="A108" s="73" t="s">
        <v>298</v>
      </c>
      <c r="B108" s="9"/>
      <c r="C108" s="14" t="s">
        <v>41</v>
      </c>
      <c r="D108" s="15"/>
      <c r="E108" s="180"/>
      <c r="F108" s="220">
        <v>0</v>
      </c>
      <c r="G108" s="220">
        <v>0</v>
      </c>
      <c r="H108" s="207">
        <v>0</v>
      </c>
    </row>
    <row r="109" spans="1:8" ht="14.25" customHeight="1">
      <c r="A109" s="73" t="s">
        <v>299</v>
      </c>
      <c r="B109" s="2" t="s">
        <v>42</v>
      </c>
      <c r="C109" s="3"/>
      <c r="D109" s="3"/>
      <c r="E109" s="180"/>
      <c r="F109" s="223">
        <v>13</v>
      </c>
      <c r="G109" s="223">
        <v>13</v>
      </c>
      <c r="H109" s="207">
        <v>12.15</v>
      </c>
    </row>
    <row r="110" spans="1:8" ht="15.75" customHeight="1" thickBot="1">
      <c r="A110" s="87" t="s">
        <v>300</v>
      </c>
      <c r="B110" s="41" t="s">
        <v>43</v>
      </c>
      <c r="C110" s="42"/>
      <c r="D110" s="42"/>
      <c r="E110" s="183"/>
      <c r="F110" s="222">
        <f>F25/12/13</f>
        <v>25510.3141025641</v>
      </c>
      <c r="G110" s="222">
        <f>G25/12/13</f>
        <v>24612.589743589746</v>
      </c>
      <c r="H110" s="222">
        <f>H25/12/13</f>
        <v>23681.339743589746</v>
      </c>
    </row>
    <row r="111" ht="9.75" customHeight="1"/>
    <row r="112" ht="14.25" customHeight="1"/>
    <row r="113" spans="1:8" ht="11.25" customHeight="1">
      <c r="A113" s="283" t="s">
        <v>353</v>
      </c>
      <c r="B113" s="283"/>
      <c r="C113" s="283"/>
      <c r="D113" s="283"/>
      <c r="E113" s="46" t="s">
        <v>352</v>
      </c>
      <c r="F113" s="276" t="s">
        <v>316</v>
      </c>
      <c r="G113" s="276"/>
      <c r="H113" s="276"/>
    </row>
    <row r="114" spans="1:8" s="62" customFormat="1" ht="11.25" customHeight="1">
      <c r="A114" s="276" t="s">
        <v>186</v>
      </c>
      <c r="B114" s="276"/>
      <c r="C114" s="276"/>
      <c r="D114" s="276"/>
      <c r="E114" s="46" t="s">
        <v>187</v>
      </c>
      <c r="F114" s="276" t="s">
        <v>186</v>
      </c>
      <c r="G114" s="276"/>
      <c r="H114" s="276"/>
    </row>
    <row r="115" ht="9.75" customHeight="1"/>
    <row r="116" ht="9.75" customHeight="1"/>
    <row r="117" spans="1:8" ht="11.25" customHeight="1">
      <c r="A117" s="95"/>
      <c r="B117" s="95"/>
      <c r="C117" s="95"/>
      <c r="D117" s="95"/>
      <c r="E117" s="46"/>
      <c r="F117" s="96"/>
      <c r="G117" s="96"/>
      <c r="H117" s="96"/>
    </row>
    <row r="118" spans="1:8" ht="11.25" customHeight="1">
      <c r="A118" s="95"/>
      <c r="B118" s="95"/>
      <c r="C118" s="95"/>
      <c r="D118" s="95"/>
      <c r="E118" s="46"/>
      <c r="F118" s="96"/>
      <c r="G118" s="96"/>
      <c r="H118" s="96"/>
    </row>
  </sheetData>
  <sheetProtection/>
  <mergeCells count="20">
    <mergeCell ref="B1:E1"/>
    <mergeCell ref="B2:E2"/>
    <mergeCell ref="A4:H4"/>
    <mergeCell ref="A5:H5"/>
    <mergeCell ref="A6:H6"/>
    <mergeCell ref="B89:E89"/>
    <mergeCell ref="C7:D7"/>
    <mergeCell ref="B90:E90"/>
    <mergeCell ref="A92:H92"/>
    <mergeCell ref="B9:E9"/>
    <mergeCell ref="B62:E62"/>
    <mergeCell ref="C85:E85"/>
    <mergeCell ref="A93:H93"/>
    <mergeCell ref="A94:H94"/>
    <mergeCell ref="A114:D114"/>
    <mergeCell ref="F114:H114"/>
    <mergeCell ref="F113:H113"/>
    <mergeCell ref="B97:E97"/>
    <mergeCell ref="C99:E99"/>
    <mergeCell ref="A113:D113"/>
  </mergeCells>
  <printOptions horizontalCentered="1"/>
  <pageMargins left="0.3937007874015748" right="0.31496062992125984" top="0.3937007874015748" bottom="0.3937007874015748" header="0.31496062992125984" footer="0.31496062992125984"/>
  <pageSetup fitToHeight="2" horizontalDpi="300" verticalDpi="300" orientation="portrait" paperSize="9" scale="7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D32" sqref="D32"/>
    </sheetView>
  </sheetViews>
  <sheetFormatPr defaultColWidth="9.125" defaultRowHeight="12.75"/>
  <cols>
    <col min="1" max="1" width="2.625" style="173" customWidth="1"/>
    <col min="2" max="2" width="3.125" style="173" customWidth="1"/>
    <col min="3" max="3" width="32.875" style="173" customWidth="1"/>
    <col min="4" max="4" width="12.875" style="173" customWidth="1"/>
    <col min="5" max="5" width="2.625" style="173" customWidth="1"/>
    <col min="6" max="6" width="4.00390625" style="173" hidden="1" customWidth="1"/>
    <col min="7" max="7" width="3.125" style="173" customWidth="1"/>
    <col min="8" max="8" width="35.00390625" style="173" customWidth="1"/>
    <col min="9" max="9" width="10.50390625" style="173" bestFit="1" customWidth="1"/>
    <col min="10" max="11" width="0" style="173" hidden="1" customWidth="1"/>
    <col min="12" max="16384" width="9.125" style="173" customWidth="1"/>
  </cols>
  <sheetData>
    <row r="1" spans="2:9" ht="12.75">
      <c r="B1" s="296" t="s">
        <v>0</v>
      </c>
      <c r="C1" s="298"/>
      <c r="D1" s="59"/>
      <c r="E1" s="59"/>
      <c r="F1" s="59"/>
      <c r="G1" s="59"/>
      <c r="H1" s="59"/>
      <c r="I1" s="61" t="s">
        <v>45</v>
      </c>
    </row>
    <row r="2" spans="2:9" ht="12.75">
      <c r="B2" s="296" t="s">
        <v>178</v>
      </c>
      <c r="C2" s="298"/>
      <c r="D2" s="59"/>
      <c r="E2" s="59"/>
      <c r="F2" s="59"/>
      <c r="G2" s="59"/>
      <c r="H2" s="59"/>
      <c r="I2" s="61" t="s">
        <v>188</v>
      </c>
    </row>
    <row r="3" spans="3:9" ht="12.75">
      <c r="C3" s="59"/>
      <c r="D3" s="59"/>
      <c r="E3" s="59"/>
      <c r="F3" s="59"/>
      <c r="G3" s="59"/>
      <c r="H3" s="59"/>
      <c r="I3" s="61"/>
    </row>
    <row r="4" spans="3:9" ht="12.75">
      <c r="C4" s="60"/>
      <c r="D4" s="60"/>
      <c r="E4" s="59"/>
      <c r="F4" s="59"/>
      <c r="G4" s="59"/>
      <c r="H4" s="59"/>
      <c r="I4" s="59"/>
    </row>
    <row r="5" spans="3:9" ht="12.75">
      <c r="C5" s="285" t="s">
        <v>331</v>
      </c>
      <c r="D5" s="299"/>
      <c r="E5" s="299"/>
      <c r="F5" s="299"/>
      <c r="G5" s="299"/>
      <c r="H5" s="299"/>
      <c r="I5" s="299"/>
    </row>
    <row r="6" spans="3:9" ht="12.75">
      <c r="C6" s="151"/>
      <c r="D6" s="91"/>
      <c r="E6" s="91"/>
      <c r="F6" s="91"/>
      <c r="G6" s="91"/>
      <c r="H6" s="91"/>
      <c r="I6" s="91"/>
    </row>
    <row r="7" spans="2:9" ht="12.75">
      <c r="B7" s="284" t="s">
        <v>344</v>
      </c>
      <c r="C7" s="297"/>
      <c r="D7" s="297"/>
      <c r="E7" s="297"/>
      <c r="F7" s="297"/>
      <c r="G7" s="297"/>
      <c r="H7" s="297"/>
      <c r="I7" s="297"/>
    </row>
    <row r="8" spans="2:9" ht="12.75">
      <c r="B8" s="62"/>
      <c r="C8" s="60"/>
      <c r="D8" s="60"/>
      <c r="E8" s="60"/>
      <c r="F8" s="60"/>
      <c r="G8" s="60"/>
      <c r="H8" s="60"/>
      <c r="I8" s="60"/>
    </row>
    <row r="9" spans="2:9" ht="12.75">
      <c r="B9" s="284" t="s">
        <v>345</v>
      </c>
      <c r="C9" s="297"/>
      <c r="D9" s="297"/>
      <c r="E9" s="297"/>
      <c r="F9" s="297"/>
      <c r="G9" s="297"/>
      <c r="H9" s="297"/>
      <c r="I9" s="297"/>
    </row>
    <row r="10" spans="3:9" ht="12.75">
      <c r="C10" s="60"/>
      <c r="D10" s="60"/>
      <c r="E10" s="60"/>
      <c r="F10" s="60"/>
      <c r="G10" s="60"/>
      <c r="H10" s="60"/>
      <c r="I10" s="60"/>
    </row>
    <row r="11" spans="3:9" ht="12.75">
      <c r="C11" s="59"/>
      <c r="D11" s="59"/>
      <c r="E11" s="59"/>
      <c r="F11" s="59"/>
      <c r="G11" s="59"/>
      <c r="H11" s="59"/>
      <c r="I11" s="59"/>
    </row>
    <row r="12" spans="3:9" ht="13.5" thickBot="1">
      <c r="C12" s="151" t="s">
        <v>46</v>
      </c>
      <c r="D12" s="61" t="s">
        <v>175</v>
      </c>
      <c r="E12" s="59"/>
      <c r="F12" s="59"/>
      <c r="G12" s="59"/>
      <c r="H12" s="151" t="s">
        <v>47</v>
      </c>
      <c r="I12" s="61" t="s">
        <v>175</v>
      </c>
    </row>
    <row r="13" spans="1:9" ht="12.75">
      <c r="A13" s="191"/>
      <c r="B13" s="152">
        <v>1</v>
      </c>
      <c r="C13" s="153" t="s">
        <v>48</v>
      </c>
      <c r="D13" s="154">
        <v>0</v>
      </c>
      <c r="E13" s="55"/>
      <c r="F13" s="55"/>
      <c r="G13" s="155">
        <v>1</v>
      </c>
      <c r="H13" s="156" t="s">
        <v>152</v>
      </c>
      <c r="I13" s="157">
        <v>17837.16</v>
      </c>
    </row>
    <row r="14" spans="1:9" ht="12.75">
      <c r="A14" s="191"/>
      <c r="B14" s="241"/>
      <c r="C14" s="242" t="s">
        <v>308</v>
      </c>
      <c r="D14" s="243"/>
      <c r="E14" s="55"/>
      <c r="F14" s="55"/>
      <c r="G14" s="237"/>
      <c r="H14" s="244" t="s">
        <v>309</v>
      </c>
      <c r="I14" s="239">
        <v>0</v>
      </c>
    </row>
    <row r="15" spans="1:9" ht="12.75">
      <c r="A15" s="191"/>
      <c r="B15" s="158">
        <v>2</v>
      </c>
      <c r="C15" s="5" t="s">
        <v>49</v>
      </c>
      <c r="D15" s="159">
        <f>960250+5092340</f>
        <v>6052590</v>
      </c>
      <c r="E15" s="55"/>
      <c r="F15" s="55"/>
      <c r="G15" s="161">
        <v>2</v>
      </c>
      <c r="H15" s="82" t="s">
        <v>158</v>
      </c>
      <c r="I15" s="53">
        <v>0</v>
      </c>
    </row>
    <row r="16" spans="1:9" ht="12.75">
      <c r="A16" s="191"/>
      <c r="B16" s="158">
        <v>3</v>
      </c>
      <c r="C16" s="5" t="s">
        <v>50</v>
      </c>
      <c r="D16" s="159">
        <v>0</v>
      </c>
      <c r="E16" s="55"/>
      <c r="F16" s="55"/>
      <c r="G16" s="161">
        <v>3</v>
      </c>
      <c r="H16" s="82" t="s">
        <v>153</v>
      </c>
      <c r="I16" s="53">
        <v>0</v>
      </c>
    </row>
    <row r="17" spans="1:9" ht="12.75">
      <c r="A17" s="191"/>
      <c r="B17" s="158">
        <v>4</v>
      </c>
      <c r="C17" s="5" t="s">
        <v>51</v>
      </c>
      <c r="D17" s="159">
        <v>0</v>
      </c>
      <c r="E17" s="55"/>
      <c r="F17" s="55"/>
      <c r="G17" s="161">
        <v>4</v>
      </c>
      <c r="H17" s="82" t="s">
        <v>154</v>
      </c>
      <c r="I17" s="53">
        <v>0</v>
      </c>
    </row>
    <row r="18" spans="1:9" ht="12.75">
      <c r="A18" s="191"/>
      <c r="B18" s="158">
        <v>5</v>
      </c>
      <c r="C18" s="5" t="s">
        <v>52</v>
      </c>
      <c r="D18" s="159" t="s">
        <v>324</v>
      </c>
      <c r="E18" s="55"/>
      <c r="F18" s="55"/>
      <c r="G18" s="161">
        <v>5</v>
      </c>
      <c r="H18" s="82" t="s">
        <v>307</v>
      </c>
      <c r="I18" s="53">
        <v>0</v>
      </c>
    </row>
    <row r="19" spans="1:9" ht="21">
      <c r="A19" s="191"/>
      <c r="B19" s="158">
        <v>6</v>
      </c>
      <c r="C19" s="5" t="s">
        <v>323</v>
      </c>
      <c r="D19" s="159">
        <v>0</v>
      </c>
      <c r="E19" s="55"/>
      <c r="F19" s="55"/>
      <c r="G19" s="161">
        <v>6</v>
      </c>
      <c r="H19" s="192" t="s">
        <v>155</v>
      </c>
      <c r="I19" s="53">
        <v>0</v>
      </c>
    </row>
    <row r="20" spans="1:9" ht="12.75">
      <c r="A20" s="191"/>
      <c r="B20" s="158">
        <v>7</v>
      </c>
      <c r="C20" s="5" t="s">
        <v>53</v>
      </c>
      <c r="D20" s="159">
        <v>0</v>
      </c>
      <c r="E20" s="55"/>
      <c r="F20" s="55"/>
      <c r="G20" s="161">
        <v>7</v>
      </c>
      <c r="H20" s="192" t="s">
        <v>156</v>
      </c>
      <c r="I20" s="53">
        <v>0</v>
      </c>
    </row>
    <row r="21" spans="1:9" ht="21">
      <c r="A21" s="191"/>
      <c r="B21" s="158">
        <v>8</v>
      </c>
      <c r="C21" s="160" t="s">
        <v>167</v>
      </c>
      <c r="D21" s="86">
        <f>SUM(D13:D20)</f>
        <v>6052590</v>
      </c>
      <c r="E21" s="55"/>
      <c r="F21" s="55"/>
      <c r="G21" s="161">
        <v>8</v>
      </c>
      <c r="H21" s="192" t="s">
        <v>157</v>
      </c>
      <c r="I21" s="53">
        <v>0</v>
      </c>
    </row>
    <row r="22" spans="1:9" ht="12.75">
      <c r="A22" s="191"/>
      <c r="B22" s="158"/>
      <c r="C22" s="160"/>
      <c r="D22" s="159"/>
      <c r="E22" s="55"/>
      <c r="F22" s="55"/>
      <c r="G22" s="161">
        <v>9</v>
      </c>
      <c r="H22" s="192" t="s">
        <v>166</v>
      </c>
      <c r="I22" s="53">
        <v>0</v>
      </c>
    </row>
    <row r="23" spans="1:9" ht="12.75">
      <c r="A23" s="191"/>
      <c r="B23" s="158">
        <v>9</v>
      </c>
      <c r="C23" s="5" t="s">
        <v>54</v>
      </c>
      <c r="D23" s="159">
        <v>960250</v>
      </c>
      <c r="E23" s="55"/>
      <c r="F23" s="55"/>
      <c r="G23" s="161">
        <v>10</v>
      </c>
      <c r="H23" s="84" t="s">
        <v>146</v>
      </c>
      <c r="I23" s="52">
        <f>+I13+I15+I16+I17+I18+I19+I20+I21+I22</f>
        <v>17837.16</v>
      </c>
    </row>
    <row r="24" spans="1:9" ht="12.75">
      <c r="A24" s="191"/>
      <c r="B24" s="158">
        <v>10</v>
      </c>
      <c r="C24" s="5" t="s">
        <v>14</v>
      </c>
      <c r="D24" s="224">
        <v>3694289</v>
      </c>
      <c r="E24" s="55"/>
      <c r="F24" s="55"/>
      <c r="G24" s="161"/>
      <c r="H24" s="82"/>
      <c r="I24" s="53"/>
    </row>
    <row r="25" spans="1:9" ht="12.75">
      <c r="A25" s="191"/>
      <c r="B25" s="158">
        <v>11</v>
      </c>
      <c r="C25" s="5" t="s">
        <v>57</v>
      </c>
      <c r="D25" s="224">
        <v>1256059</v>
      </c>
      <c r="E25" s="55"/>
      <c r="F25" s="55"/>
      <c r="G25" s="161">
        <v>11</v>
      </c>
      <c r="H25" s="82" t="s">
        <v>55</v>
      </c>
      <c r="I25" s="53">
        <v>0</v>
      </c>
    </row>
    <row r="26" spans="1:15" ht="12.75">
      <c r="A26" s="191"/>
      <c r="B26" s="158">
        <v>12</v>
      </c>
      <c r="C26" s="5" t="s">
        <v>59</v>
      </c>
      <c r="D26" s="224">
        <v>55189</v>
      </c>
      <c r="E26" s="55"/>
      <c r="F26" s="55"/>
      <c r="G26" s="161">
        <v>12</v>
      </c>
      <c r="H26" s="82" t="s">
        <v>56</v>
      </c>
      <c r="I26" s="53">
        <v>0</v>
      </c>
      <c r="O26" s="98"/>
    </row>
    <row r="27" spans="1:9" ht="12.75">
      <c r="A27" s="191"/>
      <c r="B27" s="158">
        <v>13</v>
      </c>
      <c r="C27" s="5" t="s">
        <v>61</v>
      </c>
      <c r="D27" s="224">
        <v>86803</v>
      </c>
      <c r="E27" s="55"/>
      <c r="F27" s="55"/>
      <c r="G27" s="161">
        <v>13</v>
      </c>
      <c r="H27" s="82" t="s">
        <v>58</v>
      </c>
      <c r="I27" s="53">
        <v>0</v>
      </c>
    </row>
    <row r="28" spans="1:9" ht="12.75">
      <c r="A28" s="191"/>
      <c r="B28" s="158">
        <v>14</v>
      </c>
      <c r="C28" s="5" t="s">
        <v>62</v>
      </c>
      <c r="D28" s="159">
        <v>0</v>
      </c>
      <c r="E28" s="55"/>
      <c r="F28" s="55"/>
      <c r="G28" s="161">
        <v>14</v>
      </c>
      <c r="H28" s="82" t="s">
        <v>60</v>
      </c>
      <c r="I28" s="53">
        <v>0</v>
      </c>
    </row>
    <row r="29" spans="1:9" ht="12.75">
      <c r="A29" s="191"/>
      <c r="B29" s="158">
        <v>15</v>
      </c>
      <c r="C29" s="5" t="s">
        <v>63</v>
      </c>
      <c r="D29" s="159">
        <v>0</v>
      </c>
      <c r="E29" s="55"/>
      <c r="F29" s="55"/>
      <c r="G29" s="161">
        <v>15</v>
      </c>
      <c r="H29" s="82" t="s">
        <v>159</v>
      </c>
      <c r="I29" s="53">
        <v>0</v>
      </c>
    </row>
    <row r="30" spans="1:9" ht="12.75">
      <c r="A30" s="191"/>
      <c r="B30" s="158">
        <v>16</v>
      </c>
      <c r="C30" s="160" t="s">
        <v>168</v>
      </c>
      <c r="D30" s="86">
        <f>SUM(D23:D29)</f>
        <v>6052590</v>
      </c>
      <c r="E30" s="55"/>
      <c r="F30" s="55"/>
      <c r="G30" s="161">
        <v>16</v>
      </c>
      <c r="H30" s="84" t="s">
        <v>165</v>
      </c>
      <c r="I30" s="52">
        <f>SUM(I25:I29)</f>
        <v>0</v>
      </c>
    </row>
    <row r="31" spans="1:9" ht="12.75">
      <c r="A31" s="191"/>
      <c r="B31" s="193"/>
      <c r="C31" s="194"/>
      <c r="D31" s="159"/>
      <c r="E31" s="55"/>
      <c r="F31" s="55"/>
      <c r="G31" s="195"/>
      <c r="H31" s="196"/>
      <c r="I31" s="53"/>
    </row>
    <row r="32" spans="1:9" ht="12.75">
      <c r="A32" s="191"/>
      <c r="B32" s="162">
        <v>17</v>
      </c>
      <c r="C32" s="160" t="s">
        <v>312</v>
      </c>
      <c r="D32" s="163">
        <f>+D21-D30</f>
        <v>0</v>
      </c>
      <c r="E32" s="55"/>
      <c r="F32" s="55"/>
      <c r="G32" s="161">
        <v>17</v>
      </c>
      <c r="H32" s="84" t="s">
        <v>151</v>
      </c>
      <c r="I32" s="52">
        <f>+I23-I30</f>
        <v>17837.16</v>
      </c>
    </row>
    <row r="33" spans="1:9" ht="13.5" thickBot="1">
      <c r="A33" s="191"/>
      <c r="B33" s="197"/>
      <c r="C33" s="198"/>
      <c r="D33" s="164"/>
      <c r="E33" s="55"/>
      <c r="F33" s="55"/>
      <c r="G33" s="199"/>
      <c r="H33" s="200"/>
      <c r="I33" s="165"/>
    </row>
    <row r="34" spans="1:9" ht="12.75">
      <c r="A34" s="191"/>
      <c r="B34" s="191"/>
      <c r="C34" s="191"/>
      <c r="D34" s="54"/>
      <c r="E34" s="55"/>
      <c r="F34" s="55"/>
      <c r="G34" s="166"/>
      <c r="H34" s="167"/>
      <c r="I34" s="54"/>
    </row>
    <row r="35" spans="1:9" ht="12.75">
      <c r="A35" s="191"/>
      <c r="B35" s="191"/>
      <c r="C35" s="44"/>
      <c r="D35" s="54"/>
      <c r="E35" s="55"/>
      <c r="F35" s="55"/>
      <c r="G35" s="54"/>
      <c r="H35" s="54"/>
      <c r="I35" s="54"/>
    </row>
    <row r="36" spans="2:9" ht="15" customHeight="1">
      <c r="B36" s="191"/>
      <c r="C36" s="34"/>
      <c r="D36" s="54"/>
      <c r="E36" s="55"/>
      <c r="F36" s="55"/>
      <c r="G36" s="55"/>
      <c r="H36" s="55"/>
      <c r="I36" s="55"/>
    </row>
    <row r="37" spans="3:9" ht="28.5" customHeight="1" thickBot="1">
      <c r="C37" s="201" t="s">
        <v>64</v>
      </c>
      <c r="D37" s="202" t="s">
        <v>175</v>
      </c>
      <c r="E37" s="55"/>
      <c r="F37" s="55"/>
      <c r="G37" s="55"/>
      <c r="H37" s="168" t="s">
        <v>65</v>
      </c>
      <c r="I37" s="169" t="s">
        <v>175</v>
      </c>
    </row>
    <row r="38" spans="2:9" ht="12.75">
      <c r="B38" s="203">
        <v>1</v>
      </c>
      <c r="C38" s="204" t="s">
        <v>152</v>
      </c>
      <c r="D38" s="205">
        <v>527631.44</v>
      </c>
      <c r="E38" s="55"/>
      <c r="F38" s="55"/>
      <c r="G38" s="155">
        <v>1</v>
      </c>
      <c r="H38" s="170" t="s">
        <v>152</v>
      </c>
      <c r="I38" s="157">
        <v>48960</v>
      </c>
    </row>
    <row r="39" spans="2:9" ht="12.75">
      <c r="B39" s="234"/>
      <c r="C39" s="235" t="s">
        <v>302</v>
      </c>
      <c r="D39" s="236">
        <v>0</v>
      </c>
      <c r="E39" s="55"/>
      <c r="F39" s="55"/>
      <c r="G39" s="237"/>
      <c r="H39" s="238"/>
      <c r="I39" s="239"/>
    </row>
    <row r="40" spans="2:9" ht="12.75">
      <c r="B40" s="234">
        <v>2</v>
      </c>
      <c r="C40" s="240" t="s">
        <v>301</v>
      </c>
      <c r="D40" s="236">
        <v>0</v>
      </c>
      <c r="E40" s="55"/>
      <c r="F40" s="55"/>
      <c r="G40" s="237"/>
      <c r="H40" s="238"/>
      <c r="I40" s="239"/>
    </row>
    <row r="41" spans="2:9" ht="12.75">
      <c r="B41" s="206">
        <v>3</v>
      </c>
      <c r="C41" s="208" t="s">
        <v>161</v>
      </c>
      <c r="D41" s="207">
        <v>0</v>
      </c>
      <c r="E41" s="55"/>
      <c r="F41" s="55"/>
      <c r="G41" s="161">
        <v>2</v>
      </c>
      <c r="H41" s="80" t="s">
        <v>314</v>
      </c>
      <c r="I41" s="53">
        <v>0</v>
      </c>
    </row>
    <row r="42" spans="2:9" ht="12.75">
      <c r="B42" s="206">
        <v>4</v>
      </c>
      <c r="C42" s="208" t="s">
        <v>162</v>
      </c>
      <c r="D42" s="207">
        <v>0</v>
      </c>
      <c r="E42" s="55"/>
      <c r="F42" s="55"/>
      <c r="G42" s="161">
        <v>3</v>
      </c>
      <c r="H42" s="77" t="s">
        <v>160</v>
      </c>
      <c r="I42" s="78">
        <f>SUM(I38:I41)</f>
        <v>48960</v>
      </c>
    </row>
    <row r="43" spans="2:9" ht="12.75">
      <c r="B43" s="206">
        <v>5</v>
      </c>
      <c r="C43" s="25" t="s">
        <v>305</v>
      </c>
      <c r="D43" s="207">
        <v>0</v>
      </c>
      <c r="E43" s="171"/>
      <c r="F43" s="171"/>
      <c r="G43" s="209"/>
      <c r="H43" s="181"/>
      <c r="I43" s="182"/>
    </row>
    <row r="44" spans="2:9" ht="21">
      <c r="B44" s="206">
        <v>6</v>
      </c>
      <c r="C44" s="25" t="s">
        <v>306</v>
      </c>
      <c r="D44" s="207">
        <v>0</v>
      </c>
      <c r="E44" s="55"/>
      <c r="F44" s="55"/>
      <c r="G44" s="161">
        <v>4</v>
      </c>
      <c r="H44" s="80" t="s">
        <v>66</v>
      </c>
      <c r="I44" s="245" t="s">
        <v>322</v>
      </c>
    </row>
    <row r="45" spans="2:9" ht="36" customHeight="1">
      <c r="B45" s="206">
        <v>7</v>
      </c>
      <c r="C45" s="208" t="s">
        <v>310</v>
      </c>
      <c r="D45" s="207">
        <v>0</v>
      </c>
      <c r="E45" s="55"/>
      <c r="F45" s="55"/>
      <c r="G45" s="161">
        <v>5</v>
      </c>
      <c r="H45" s="80" t="s">
        <v>67</v>
      </c>
      <c r="I45" s="53">
        <v>0</v>
      </c>
    </row>
    <row r="46" spans="2:9" ht="12.75">
      <c r="B46" s="206">
        <v>8</v>
      </c>
      <c r="C46" s="176" t="s">
        <v>313</v>
      </c>
      <c r="D46" s="207">
        <v>87915.78</v>
      </c>
      <c r="E46" s="55"/>
      <c r="F46" s="55"/>
      <c r="G46" s="161">
        <v>6</v>
      </c>
      <c r="H46" s="77" t="s">
        <v>149</v>
      </c>
      <c r="I46" s="78">
        <f>SUM(I44:I45)</f>
        <v>0</v>
      </c>
    </row>
    <row r="47" spans="2:9" ht="12.75">
      <c r="B47" s="206">
        <v>9</v>
      </c>
      <c r="C47" s="176" t="s">
        <v>150</v>
      </c>
      <c r="D47" s="52">
        <f>+D38+D46</f>
        <v>615547.22</v>
      </c>
      <c r="E47" s="55"/>
      <c r="F47" s="55"/>
      <c r="G47" s="209"/>
      <c r="H47" s="181"/>
      <c r="I47" s="182"/>
    </row>
    <row r="48" spans="2:9" ht="12.75">
      <c r="B48" s="206"/>
      <c r="C48" s="25"/>
      <c r="D48" s="207"/>
      <c r="E48" s="171"/>
      <c r="F48" s="171"/>
      <c r="G48" s="161">
        <v>7</v>
      </c>
      <c r="H48" s="77" t="s">
        <v>151</v>
      </c>
      <c r="I48" s="78">
        <f>+I42-I46</f>
        <v>48960</v>
      </c>
    </row>
    <row r="49" spans="2:9" ht="13.5" thickBot="1">
      <c r="B49" s="206">
        <v>10</v>
      </c>
      <c r="C49" s="25" t="s">
        <v>147</v>
      </c>
      <c r="D49" s="207">
        <v>0</v>
      </c>
      <c r="E49" s="55"/>
      <c r="F49" s="55"/>
      <c r="G49" s="210"/>
      <c r="H49" s="184"/>
      <c r="I49" s="185"/>
    </row>
    <row r="50" spans="2:12" ht="12.75">
      <c r="B50" s="206">
        <v>11</v>
      </c>
      <c r="C50" s="25" t="s">
        <v>148</v>
      </c>
      <c r="D50" s="207">
        <v>0</v>
      </c>
      <c r="E50" s="55"/>
      <c r="F50" s="55"/>
      <c r="G50" s="196"/>
      <c r="H50" s="196"/>
      <c r="I50" s="196"/>
      <c r="J50" s="191"/>
      <c r="K50" s="191"/>
      <c r="L50" s="191"/>
    </row>
    <row r="51" spans="2:12" ht="12.75">
      <c r="B51" s="206">
        <v>12</v>
      </c>
      <c r="C51" s="25" t="s">
        <v>321</v>
      </c>
      <c r="D51" s="207">
        <v>0</v>
      </c>
      <c r="E51" s="55"/>
      <c r="F51" s="55"/>
      <c r="G51" s="166"/>
      <c r="H51" s="167"/>
      <c r="I51" s="167"/>
      <c r="J51" s="191"/>
      <c r="K51" s="191"/>
      <c r="L51" s="191"/>
    </row>
    <row r="52" spans="2:12" ht="21">
      <c r="B52" s="206">
        <v>13</v>
      </c>
      <c r="C52" s="208" t="s">
        <v>177</v>
      </c>
      <c r="D52" s="207">
        <v>0</v>
      </c>
      <c r="E52" s="56"/>
      <c r="F52" s="56"/>
      <c r="G52" s="172"/>
      <c r="H52" s="56"/>
      <c r="I52" s="56"/>
      <c r="J52" s="191"/>
      <c r="K52" s="191"/>
      <c r="L52" s="191"/>
    </row>
    <row r="53" spans="2:12" ht="12.75">
      <c r="B53" s="206">
        <v>14</v>
      </c>
      <c r="C53" s="208" t="s">
        <v>303</v>
      </c>
      <c r="D53" s="207">
        <v>0</v>
      </c>
      <c r="E53" s="56"/>
      <c r="F53" s="56"/>
      <c r="G53" s="172"/>
      <c r="H53" s="56"/>
      <c r="I53" s="56"/>
      <c r="J53" s="191"/>
      <c r="K53" s="191"/>
      <c r="L53" s="191"/>
    </row>
    <row r="54" spans="2:12" ht="12.75">
      <c r="B54" s="206">
        <v>15</v>
      </c>
      <c r="C54" s="208" t="s">
        <v>304</v>
      </c>
      <c r="D54" s="207">
        <v>0</v>
      </c>
      <c r="E54" s="56"/>
      <c r="F54" s="56"/>
      <c r="G54" s="172"/>
      <c r="H54" s="56"/>
      <c r="I54" s="56"/>
      <c r="J54" s="191"/>
      <c r="K54" s="191"/>
      <c r="L54" s="191"/>
    </row>
    <row r="55" spans="2:12" ht="21">
      <c r="B55" s="206">
        <v>16</v>
      </c>
      <c r="C55" s="208" t="s">
        <v>338</v>
      </c>
      <c r="D55" s="207">
        <v>0</v>
      </c>
      <c r="E55" s="56"/>
      <c r="F55" s="56"/>
      <c r="G55" s="172"/>
      <c r="H55" s="56"/>
      <c r="I55" s="56"/>
      <c r="J55" s="191"/>
      <c r="K55" s="191"/>
      <c r="L55" s="191"/>
    </row>
    <row r="56" spans="2:9" ht="12.75">
      <c r="B56" s="206">
        <v>17</v>
      </c>
      <c r="C56" s="176" t="s">
        <v>149</v>
      </c>
      <c r="D56" s="207">
        <f>SUM(D49:D55)</f>
        <v>0</v>
      </c>
      <c r="E56" s="187"/>
      <c r="F56" s="187"/>
      <c r="G56" s="187"/>
      <c r="H56" s="187"/>
      <c r="I56" s="187"/>
    </row>
    <row r="57" spans="2:9" ht="25.5" customHeight="1">
      <c r="B57" s="206">
        <v>18</v>
      </c>
      <c r="C57" s="208" t="s">
        <v>330</v>
      </c>
      <c r="D57" s="52">
        <v>0</v>
      </c>
      <c r="E57" s="187"/>
      <c r="F57" s="187"/>
      <c r="G57" s="187"/>
      <c r="H57" s="187"/>
      <c r="I57" s="187"/>
    </row>
    <row r="58" spans="2:9" ht="12.75">
      <c r="B58" s="206"/>
      <c r="C58" s="25"/>
      <c r="D58" s="207"/>
      <c r="E58" s="56"/>
      <c r="F58" s="56"/>
      <c r="G58" s="56"/>
      <c r="H58" s="56"/>
      <c r="I58" s="56"/>
    </row>
    <row r="59" spans="2:9" ht="12.75">
      <c r="B59" s="206">
        <v>19</v>
      </c>
      <c r="C59" s="176" t="s">
        <v>151</v>
      </c>
      <c r="D59" s="52">
        <f>+D47-D56-D57</f>
        <v>615547.22</v>
      </c>
      <c r="E59" s="56"/>
      <c r="F59" s="56"/>
      <c r="G59" s="56"/>
      <c r="H59" s="56"/>
      <c r="I59" s="56"/>
    </row>
    <row r="60" spans="2:9" ht="13.5" thickBot="1">
      <c r="B60" s="211"/>
      <c r="C60" s="212"/>
      <c r="D60" s="213"/>
      <c r="E60" s="55"/>
      <c r="F60" s="55"/>
      <c r="G60" s="55"/>
      <c r="H60" s="55"/>
      <c r="I60" s="55"/>
    </row>
    <row r="61" spans="3:9" ht="12.75">
      <c r="C61" s="59"/>
      <c r="D61" s="55"/>
      <c r="E61" s="55"/>
      <c r="F61" s="55"/>
      <c r="G61" s="55"/>
      <c r="H61" s="55"/>
      <c r="I61" s="55"/>
    </row>
    <row r="62" spans="2:3" ht="12.75">
      <c r="B62" s="45"/>
      <c r="C62" s="45"/>
    </row>
    <row r="63" spans="2:13" ht="12.75">
      <c r="B63" s="45"/>
      <c r="C63" s="45"/>
      <c r="I63" s="46"/>
      <c r="J63" s="46"/>
      <c r="K63" s="46"/>
      <c r="L63" s="46"/>
      <c r="M63" s="46"/>
    </row>
    <row r="64" spans="2:8" ht="12.75">
      <c r="B64" s="45"/>
      <c r="C64" s="300"/>
      <c r="D64" s="300"/>
      <c r="E64" s="300"/>
      <c r="F64" s="300"/>
      <c r="G64" s="300"/>
      <c r="H64" s="300"/>
    </row>
    <row r="65" spans="2:8" s="62" customFormat="1" ht="12.75">
      <c r="B65" s="296" t="s">
        <v>350</v>
      </c>
      <c r="C65" s="297"/>
      <c r="D65" s="59" t="s">
        <v>189</v>
      </c>
      <c r="E65" s="59"/>
      <c r="F65" s="59"/>
      <c r="G65" s="59"/>
      <c r="H65" s="59" t="s">
        <v>70</v>
      </c>
    </row>
    <row r="66" spans="3:8" s="62" customFormat="1" ht="12.75">
      <c r="C66" s="59"/>
      <c r="D66" s="59"/>
      <c r="E66" s="59"/>
      <c r="F66" s="59"/>
      <c r="G66" s="59"/>
      <c r="H66" s="59"/>
    </row>
    <row r="67" spans="2:8" s="62" customFormat="1" ht="12.75">
      <c r="B67" s="296" t="s">
        <v>351</v>
      </c>
      <c r="C67" s="297"/>
      <c r="D67" s="59" t="s">
        <v>189</v>
      </c>
      <c r="E67" s="59"/>
      <c r="F67" s="59"/>
      <c r="G67" s="59"/>
      <c r="H67" s="59" t="s">
        <v>70</v>
      </c>
    </row>
    <row r="68" spans="3:8" s="62" customFormat="1" ht="12.75">
      <c r="C68" s="59"/>
      <c r="D68" s="59"/>
      <c r="E68" s="59"/>
      <c r="F68" s="59"/>
      <c r="G68" s="59"/>
      <c r="H68" s="59"/>
    </row>
    <row r="69" spans="2:8" s="62" customFormat="1" ht="12.75">
      <c r="B69" s="296" t="s">
        <v>316</v>
      </c>
      <c r="C69" s="297"/>
      <c r="D69" s="59" t="s">
        <v>189</v>
      </c>
      <c r="E69" s="59"/>
      <c r="F69" s="59"/>
      <c r="G69" s="59"/>
      <c r="H69" s="59" t="s">
        <v>70</v>
      </c>
    </row>
    <row r="70" spans="2:6" ht="12.75">
      <c r="B70" s="45"/>
      <c r="C70" s="45"/>
      <c r="D70" s="45"/>
      <c r="E70" s="45"/>
      <c r="F70" s="45"/>
    </row>
    <row r="71" spans="3:8" ht="5.25" customHeight="1">
      <c r="C71" s="45"/>
      <c r="D71" s="45"/>
      <c r="E71" s="45"/>
      <c r="F71" s="45"/>
      <c r="G71" s="45"/>
      <c r="H71" s="45"/>
    </row>
    <row r="72" spans="2:8" ht="12.75">
      <c r="B72" s="296"/>
      <c r="C72" s="298"/>
      <c r="D72" s="59"/>
      <c r="E72" s="59"/>
      <c r="F72" s="59"/>
      <c r="G72" s="59"/>
      <c r="H72" s="59"/>
    </row>
    <row r="73" spans="3:8" ht="6" customHeight="1">
      <c r="C73" s="59"/>
      <c r="D73" s="59"/>
      <c r="E73" s="59"/>
      <c r="F73" s="59"/>
      <c r="G73" s="59"/>
      <c r="H73" s="59"/>
    </row>
    <row r="74" spans="2:8" ht="12.75">
      <c r="B74" s="296"/>
      <c r="C74" s="298"/>
      <c r="D74" s="59"/>
      <c r="E74" s="59"/>
      <c r="F74" s="59"/>
      <c r="G74" s="59"/>
      <c r="H74" s="59"/>
    </row>
    <row r="75" spans="3:8" ht="8.25" customHeight="1">
      <c r="C75" s="59"/>
      <c r="D75" s="59"/>
      <c r="E75" s="59"/>
      <c r="F75" s="59"/>
      <c r="G75" s="59"/>
      <c r="H75" s="59"/>
    </row>
    <row r="76" spans="2:8" ht="12.75">
      <c r="B76" s="296"/>
      <c r="C76" s="298"/>
      <c r="D76" s="59"/>
      <c r="E76" s="59"/>
      <c r="F76" s="59"/>
      <c r="G76" s="59"/>
      <c r="H76" s="59"/>
    </row>
  </sheetData>
  <sheetProtection/>
  <mergeCells count="12">
    <mergeCell ref="C64:H64"/>
    <mergeCell ref="B65:C65"/>
    <mergeCell ref="B67:C67"/>
    <mergeCell ref="B69:C69"/>
    <mergeCell ref="B74:C74"/>
    <mergeCell ref="B76:C76"/>
    <mergeCell ref="B1:C1"/>
    <mergeCell ref="B2:C2"/>
    <mergeCell ref="C5:I5"/>
    <mergeCell ref="B7:I7"/>
    <mergeCell ref="B9:I9"/>
    <mergeCell ref="B72:C72"/>
  </mergeCells>
  <printOptions/>
  <pageMargins left="0.7874015748031497" right="0.4724409448818898" top="0.708661417322834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K21" sqref="K21"/>
    </sheetView>
  </sheetViews>
  <sheetFormatPr defaultColWidth="9.125" defaultRowHeight="12.75"/>
  <cols>
    <col min="1" max="1" width="4.625" style="173" customWidth="1"/>
    <col min="2" max="2" width="3.375" style="173" customWidth="1"/>
    <col min="3" max="3" width="56.375" style="173" customWidth="1"/>
    <col min="4" max="4" width="4.00390625" style="173" customWidth="1"/>
    <col min="5" max="5" width="12.875" style="173" customWidth="1"/>
    <col min="6" max="6" width="4.00390625" style="173" customWidth="1"/>
    <col min="7" max="16384" width="9.125" style="173" customWidth="1"/>
  </cols>
  <sheetData>
    <row r="1" spans="1:6" ht="12.75">
      <c r="A1" s="125"/>
      <c r="B1" s="60" t="s">
        <v>0</v>
      </c>
      <c r="C1" s="126"/>
      <c r="D1" s="59"/>
      <c r="E1" s="61" t="s">
        <v>71</v>
      </c>
      <c r="F1" s="61"/>
    </row>
    <row r="2" spans="1:6" ht="12.75">
      <c r="A2" s="60"/>
      <c r="B2" s="60" t="s">
        <v>178</v>
      </c>
      <c r="C2" s="60"/>
      <c r="D2" s="59"/>
      <c r="E2" s="61">
        <v>1463</v>
      </c>
      <c r="F2" s="61"/>
    </row>
    <row r="3" spans="2:6" ht="12.75">
      <c r="B3" s="59"/>
      <c r="C3" s="59"/>
      <c r="D3" s="59"/>
      <c r="E3" s="59"/>
      <c r="F3" s="59"/>
    </row>
    <row r="4" spans="2:6" ht="12.75">
      <c r="B4" s="285" t="s">
        <v>334</v>
      </c>
      <c r="C4" s="285"/>
      <c r="D4" s="285"/>
      <c r="E4" s="285"/>
      <c r="F4" s="285"/>
    </row>
    <row r="5" spans="2:6" ht="12.75">
      <c r="B5" s="59"/>
      <c r="C5" s="59"/>
      <c r="D5" s="59"/>
      <c r="E5" s="59"/>
      <c r="F5" s="59"/>
    </row>
    <row r="6" spans="2:9" ht="12.75">
      <c r="B6" s="284" t="s">
        <v>346</v>
      </c>
      <c r="C6" s="297"/>
      <c r="D6" s="297"/>
      <c r="E6" s="297"/>
      <c r="F6" s="297"/>
      <c r="G6" s="297"/>
      <c r="H6" s="297"/>
      <c r="I6" s="297"/>
    </row>
    <row r="7" spans="2:9" ht="12.75">
      <c r="B7" s="62"/>
      <c r="C7" s="60"/>
      <c r="D7" s="60"/>
      <c r="E7" s="60"/>
      <c r="F7" s="60"/>
      <c r="G7" s="60"/>
      <c r="H7" s="60"/>
      <c r="I7" s="60"/>
    </row>
    <row r="8" spans="2:9" ht="12.75">
      <c r="B8" s="284" t="s">
        <v>347</v>
      </c>
      <c r="C8" s="297"/>
      <c r="D8" s="297"/>
      <c r="E8" s="297"/>
      <c r="F8" s="297"/>
      <c r="G8" s="297"/>
      <c r="H8" s="297"/>
      <c r="I8" s="297"/>
    </row>
    <row r="9" spans="2:6" ht="12.75">
      <c r="B9" s="59"/>
      <c r="C9" s="59"/>
      <c r="D9" s="59"/>
      <c r="E9" s="59"/>
      <c r="F9" s="59"/>
    </row>
    <row r="10" spans="2:6" ht="13.5" thickBot="1">
      <c r="B10" s="311" t="s">
        <v>72</v>
      </c>
      <c r="C10" s="311"/>
      <c r="D10" s="311"/>
      <c r="E10" s="61" t="s">
        <v>175</v>
      </c>
      <c r="F10" s="59"/>
    </row>
    <row r="11" spans="2:6" ht="12.75">
      <c r="B11" s="127">
        <v>1</v>
      </c>
      <c r="C11" s="128" t="s">
        <v>73</v>
      </c>
      <c r="D11" s="129"/>
      <c r="E11" s="154">
        <v>0</v>
      </c>
      <c r="F11" s="59"/>
    </row>
    <row r="12" spans="2:6" ht="12.75">
      <c r="B12" s="131">
        <v>2</v>
      </c>
      <c r="C12" s="132" t="s">
        <v>74</v>
      </c>
      <c r="D12" s="133"/>
      <c r="E12" s="53">
        <f>960250+5092340</f>
        <v>6052590</v>
      </c>
      <c r="F12" s="59"/>
    </row>
    <row r="13" spans="2:6" ht="12.75">
      <c r="B13" s="131">
        <v>3</v>
      </c>
      <c r="C13" s="132" t="s">
        <v>154</v>
      </c>
      <c r="D13" s="133"/>
      <c r="E13" s="53">
        <v>0</v>
      </c>
      <c r="F13" s="59"/>
    </row>
    <row r="14" spans="2:6" ht="12.75">
      <c r="B14" s="131">
        <v>4</v>
      </c>
      <c r="C14" s="132" t="s">
        <v>75</v>
      </c>
      <c r="D14" s="133"/>
      <c r="E14" s="83">
        <v>0</v>
      </c>
      <c r="F14" s="59"/>
    </row>
    <row r="15" spans="2:5" ht="12.75">
      <c r="B15" s="131">
        <v>5</v>
      </c>
      <c r="C15" s="132" t="s">
        <v>76</v>
      </c>
      <c r="D15" s="133"/>
      <c r="E15" s="53">
        <v>0</v>
      </c>
    </row>
    <row r="16" spans="2:6" ht="12.75">
      <c r="B16" s="131">
        <v>6</v>
      </c>
      <c r="C16" s="134" t="s">
        <v>318</v>
      </c>
      <c r="D16" s="133"/>
      <c r="E16" s="53">
        <v>0</v>
      </c>
      <c r="F16" s="59"/>
    </row>
    <row r="17" spans="2:6" ht="21">
      <c r="B17" s="131">
        <v>7</v>
      </c>
      <c r="C17" s="134" t="s">
        <v>77</v>
      </c>
      <c r="D17" s="133"/>
      <c r="E17" s="245" t="s">
        <v>322</v>
      </c>
      <c r="F17" s="59"/>
    </row>
    <row r="18" spans="2:6" ht="12.75">
      <c r="B18" s="131">
        <v>8</v>
      </c>
      <c r="C18" s="134" t="s">
        <v>78</v>
      </c>
      <c r="D18" s="133"/>
      <c r="E18" s="53">
        <v>5000</v>
      </c>
      <c r="F18" s="59"/>
    </row>
    <row r="19" spans="2:6" ht="12.75">
      <c r="B19" s="131">
        <v>9</v>
      </c>
      <c r="C19" s="132" t="s">
        <v>169</v>
      </c>
      <c r="D19" s="133"/>
      <c r="E19" s="83" t="s">
        <v>362</v>
      </c>
      <c r="F19" s="59"/>
    </row>
    <row r="20" spans="2:6" ht="13.5" thickBot="1">
      <c r="B20" s="135">
        <v>10</v>
      </c>
      <c r="C20" s="136" t="s">
        <v>79</v>
      </c>
      <c r="D20" s="136"/>
      <c r="E20" s="164">
        <v>0</v>
      </c>
      <c r="F20" s="59"/>
    </row>
    <row r="21" spans="2:6" ht="12.75">
      <c r="B21" s="57"/>
      <c r="C21" s="190"/>
      <c r="D21" s="190"/>
      <c r="E21" s="138"/>
      <c r="F21" s="59"/>
    </row>
    <row r="22" spans="2:6" ht="12.75">
      <c r="B22" s="57"/>
      <c r="C22" s="57"/>
      <c r="D22" s="57"/>
      <c r="E22" s="57"/>
      <c r="F22" s="59"/>
    </row>
    <row r="23" spans="2:6" ht="13.5" thickBot="1">
      <c r="B23" s="312" t="s">
        <v>80</v>
      </c>
      <c r="C23" s="312"/>
      <c r="D23" s="312"/>
      <c r="E23" s="139" t="s">
        <v>175</v>
      </c>
      <c r="F23" s="59"/>
    </row>
    <row r="24" spans="2:6" ht="12.75">
      <c r="B24" s="140">
        <v>1</v>
      </c>
      <c r="C24" s="141" t="s">
        <v>360</v>
      </c>
      <c r="D24" s="129"/>
      <c r="E24" s="154">
        <v>312000</v>
      </c>
      <c r="F24" s="59"/>
    </row>
    <row r="25" spans="2:6" ht="12.75">
      <c r="B25" s="131">
        <v>2</v>
      </c>
      <c r="C25" s="142"/>
      <c r="D25" s="133"/>
      <c r="E25" s="143"/>
      <c r="F25" s="59"/>
    </row>
    <row r="26" spans="2:6" ht="12.75">
      <c r="B26" s="131">
        <v>3</v>
      </c>
      <c r="C26" s="142"/>
      <c r="D26" s="133"/>
      <c r="E26" s="144"/>
      <c r="F26" s="59"/>
    </row>
    <row r="27" spans="2:6" ht="12.75">
      <c r="B27" s="131">
        <v>4</v>
      </c>
      <c r="C27" s="142"/>
      <c r="D27" s="133"/>
      <c r="E27" s="144"/>
      <c r="F27" s="59"/>
    </row>
    <row r="28" spans="2:6" ht="12.75">
      <c r="B28" s="131">
        <v>5</v>
      </c>
      <c r="C28" s="142"/>
      <c r="D28" s="133"/>
      <c r="E28" s="144"/>
      <c r="F28" s="59"/>
    </row>
    <row r="29" spans="2:6" ht="13.5" thickBot="1">
      <c r="B29" s="145">
        <v>6</v>
      </c>
      <c r="C29" s="146"/>
      <c r="D29" s="136"/>
      <c r="E29" s="137"/>
      <c r="F29" s="59"/>
    </row>
    <row r="30" spans="2:6" ht="12.75">
      <c r="B30" s="57"/>
      <c r="C30" s="138"/>
      <c r="D30" s="138"/>
      <c r="E30" s="138"/>
      <c r="F30" s="59"/>
    </row>
    <row r="31" spans="2:6" ht="12.75">
      <c r="B31" s="57"/>
      <c r="C31" s="57"/>
      <c r="D31" s="57"/>
      <c r="E31" s="57"/>
      <c r="F31" s="59"/>
    </row>
    <row r="32" spans="2:6" ht="13.5" thickBot="1">
      <c r="B32" s="57"/>
      <c r="C32" s="314" t="s">
        <v>81</v>
      </c>
      <c r="D32" s="314"/>
      <c r="E32" s="139" t="s">
        <v>175</v>
      </c>
      <c r="F32" s="59"/>
    </row>
    <row r="33" spans="2:6" ht="12.75">
      <c r="B33" s="140">
        <v>1</v>
      </c>
      <c r="C33" s="147" t="s">
        <v>117</v>
      </c>
      <c r="D33" s="129"/>
      <c r="E33" s="130">
        <v>0</v>
      </c>
      <c r="F33" s="59"/>
    </row>
    <row r="34" spans="2:6" ht="12.75">
      <c r="B34" s="131">
        <v>2</v>
      </c>
      <c r="C34" s="142" t="s">
        <v>319</v>
      </c>
      <c r="D34" s="133"/>
      <c r="E34" s="53">
        <v>0</v>
      </c>
      <c r="F34" s="59"/>
    </row>
    <row r="35" spans="2:6" ht="13.5" thickBot="1">
      <c r="B35" s="145">
        <v>3</v>
      </c>
      <c r="C35" s="148" t="s">
        <v>181</v>
      </c>
      <c r="D35" s="136"/>
      <c r="E35" s="273">
        <v>0</v>
      </c>
      <c r="F35" s="59"/>
    </row>
    <row r="36" spans="2:6" ht="12.75">
      <c r="B36" s="149"/>
      <c r="C36" s="58"/>
      <c r="D36" s="138"/>
      <c r="E36" s="138"/>
      <c r="F36" s="59"/>
    </row>
    <row r="37" spans="2:6" ht="12.75">
      <c r="B37" s="57"/>
      <c r="C37" s="57"/>
      <c r="D37" s="57"/>
      <c r="E37" s="57"/>
      <c r="F37" s="59"/>
    </row>
    <row r="38" spans="2:6" ht="13.5" thickBot="1">
      <c r="B38" s="313" t="s">
        <v>176</v>
      </c>
      <c r="C38" s="313"/>
      <c r="D38" s="313"/>
      <c r="E38" s="313"/>
      <c r="F38" s="59"/>
    </row>
    <row r="39" spans="2:6" ht="12.75">
      <c r="B39" s="140">
        <v>1</v>
      </c>
      <c r="C39" s="128"/>
      <c r="D39" s="129"/>
      <c r="E39" s="225"/>
      <c r="F39" s="59"/>
    </row>
    <row r="40" spans="2:6" ht="12.75">
      <c r="B40" s="131">
        <v>2</v>
      </c>
      <c r="C40" s="150"/>
      <c r="D40" s="133"/>
      <c r="E40" s="83"/>
      <c r="F40" s="59"/>
    </row>
    <row r="41" spans="2:6" ht="13.5" thickBot="1">
      <c r="B41" s="145">
        <v>3</v>
      </c>
      <c r="C41" s="146"/>
      <c r="D41" s="136"/>
      <c r="E41" s="226"/>
      <c r="F41" s="59"/>
    </row>
    <row r="42" spans="2:6" ht="12.75">
      <c r="B42" s="305"/>
      <c r="C42" s="306"/>
      <c r="D42" s="306"/>
      <c r="E42" s="307"/>
      <c r="F42" s="59"/>
    </row>
    <row r="43" spans="2:6" ht="12.75">
      <c r="B43" s="308"/>
      <c r="C43" s="309"/>
      <c r="D43" s="309"/>
      <c r="E43" s="310"/>
      <c r="F43" s="59"/>
    </row>
    <row r="44" spans="2:6" ht="12.75">
      <c r="B44" s="308"/>
      <c r="C44" s="309"/>
      <c r="D44" s="309"/>
      <c r="E44" s="310"/>
      <c r="F44" s="59"/>
    </row>
    <row r="45" spans="2:6" ht="12.75">
      <c r="B45" s="302"/>
      <c r="C45" s="303"/>
      <c r="D45" s="303"/>
      <c r="E45" s="304"/>
      <c r="F45" s="59"/>
    </row>
    <row r="46" spans="2:6" ht="12.75">
      <c r="B46" s="59"/>
      <c r="C46" s="301"/>
      <c r="D46" s="301"/>
      <c r="E46" s="301"/>
      <c r="F46" s="301"/>
    </row>
    <row r="47" spans="2:6" ht="12.75">
      <c r="B47" s="284" t="s">
        <v>348</v>
      </c>
      <c r="C47" s="297"/>
      <c r="D47" s="297"/>
      <c r="E47" s="297"/>
      <c r="F47" s="297"/>
    </row>
    <row r="48" spans="2:7" ht="12.75">
      <c r="B48" s="59"/>
      <c r="C48" s="59"/>
      <c r="D48" s="59"/>
      <c r="E48" s="59"/>
      <c r="F48" s="59"/>
      <c r="G48" s="59"/>
    </row>
    <row r="49" spans="2:7" ht="12.75">
      <c r="B49" s="284" t="s">
        <v>349</v>
      </c>
      <c r="C49" s="297"/>
      <c r="D49" s="297"/>
      <c r="E49" s="297"/>
      <c r="F49" s="297"/>
      <c r="G49" s="59"/>
    </row>
    <row r="50" spans="2:7" ht="12.75">
      <c r="B50" s="59"/>
      <c r="C50" s="59"/>
      <c r="D50" s="59"/>
      <c r="E50" s="59"/>
      <c r="F50" s="59"/>
      <c r="G50" s="59"/>
    </row>
    <row r="51" spans="2:7" ht="12.75">
      <c r="B51" s="284" t="s">
        <v>315</v>
      </c>
      <c r="C51" s="297"/>
      <c r="D51" s="297"/>
      <c r="E51" s="297"/>
      <c r="F51" s="297"/>
      <c r="G51" s="59"/>
    </row>
    <row r="52" spans="2:7" ht="12.75">
      <c r="B52" s="59"/>
      <c r="C52" s="59"/>
      <c r="D52" s="59"/>
      <c r="E52" s="59"/>
      <c r="F52" s="59"/>
      <c r="G52" s="59"/>
    </row>
    <row r="53" spans="2:6" ht="12.75">
      <c r="B53" s="284" t="s">
        <v>173</v>
      </c>
      <c r="C53" s="284"/>
      <c r="D53" s="284"/>
      <c r="E53" s="284"/>
      <c r="F53" s="284"/>
    </row>
    <row r="54" spans="2:6" ht="12.75">
      <c r="B54" s="284" t="s">
        <v>82</v>
      </c>
      <c r="C54" s="284"/>
      <c r="D54" s="284"/>
      <c r="E54" s="284"/>
      <c r="F54" s="284"/>
    </row>
  </sheetData>
  <sheetProtection/>
  <mergeCells count="17">
    <mergeCell ref="B4:F4"/>
    <mergeCell ref="B45:E45"/>
    <mergeCell ref="B42:E42"/>
    <mergeCell ref="B43:E43"/>
    <mergeCell ref="B44:E44"/>
    <mergeCell ref="B10:D10"/>
    <mergeCell ref="B23:D23"/>
    <mergeCell ref="B8:I8"/>
    <mergeCell ref="B38:E38"/>
    <mergeCell ref="C32:D32"/>
    <mergeCell ref="B6:I6"/>
    <mergeCell ref="B54:F54"/>
    <mergeCell ref="C46:F46"/>
    <mergeCell ref="B47:F47"/>
    <mergeCell ref="B49:F49"/>
    <mergeCell ref="B51:F51"/>
    <mergeCell ref="B53:F5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5">
      <selection activeCell="A33" sqref="A33"/>
    </sheetView>
  </sheetViews>
  <sheetFormatPr defaultColWidth="9.125" defaultRowHeight="12.75"/>
  <cols>
    <col min="1" max="1" width="37.00390625" style="188" customWidth="1"/>
    <col min="2" max="6" width="17.625" style="188" customWidth="1"/>
    <col min="7" max="16384" width="9.125" style="188" customWidth="1"/>
  </cols>
  <sheetData>
    <row r="1" spans="1:6" ht="12.75">
      <c r="A1" s="110" t="s">
        <v>0</v>
      </c>
      <c r="F1" s="111" t="s">
        <v>83</v>
      </c>
    </row>
    <row r="2" spans="1:6" ht="12.75">
      <c r="A2" s="110" t="s">
        <v>178</v>
      </c>
      <c r="F2" s="111">
        <v>1463</v>
      </c>
    </row>
    <row r="3" spans="1:6" ht="12.75">
      <c r="A3" s="315" t="s">
        <v>333</v>
      </c>
      <c r="B3" s="315"/>
      <c r="C3" s="315"/>
      <c r="D3" s="315"/>
      <c r="E3" s="315"/>
      <c r="F3" s="315"/>
    </row>
    <row r="4" spans="1:6" ht="12.75">
      <c r="A4" s="112"/>
      <c r="B4" s="112"/>
      <c r="C4" s="112"/>
      <c r="D4" s="112"/>
      <c r="E4" s="112"/>
      <c r="F4" s="112"/>
    </row>
    <row r="5" spans="1:8" ht="12.75">
      <c r="A5" s="293" t="s">
        <v>343</v>
      </c>
      <c r="B5" s="318"/>
      <c r="C5" s="318"/>
      <c r="D5" s="318"/>
      <c r="E5" s="318"/>
      <c r="F5" s="318"/>
      <c r="G5" s="63"/>
      <c r="H5" s="63"/>
    </row>
    <row r="6" spans="1:6" ht="12.75">
      <c r="A6" s="189"/>
      <c r="B6" s="189"/>
      <c r="C6" s="189"/>
      <c r="D6" s="189"/>
      <c r="E6" s="189"/>
      <c r="F6" s="189"/>
    </row>
    <row r="7" spans="1:6" ht="12.75">
      <c r="A7" s="320" t="s">
        <v>184</v>
      </c>
      <c r="B7" s="320"/>
      <c r="C7" s="320"/>
      <c r="D7" s="320"/>
      <c r="E7" s="320"/>
      <c r="F7" s="320"/>
    </row>
    <row r="8" spans="1:8" ht="12.75">
      <c r="A8" s="113" t="s">
        <v>84</v>
      </c>
      <c r="B8" s="113" t="s">
        <v>85</v>
      </c>
      <c r="C8" s="113" t="s">
        <v>320</v>
      </c>
      <c r="D8" s="114"/>
      <c r="E8" s="114"/>
      <c r="F8" s="114"/>
      <c r="G8" s="115"/>
      <c r="H8" s="115"/>
    </row>
    <row r="9" spans="1:7" ht="12.75">
      <c r="A9" s="116" t="s">
        <v>180</v>
      </c>
      <c r="B9" s="117">
        <f>SUM(B10:B12)</f>
        <v>0</v>
      </c>
      <c r="C9" s="117">
        <f>SUM(C10:C12)</f>
        <v>0</v>
      </c>
      <c r="D9" s="118"/>
      <c r="E9" s="321" t="s">
        <v>86</v>
      </c>
      <c r="F9" s="321"/>
      <c r="G9" s="115"/>
    </row>
    <row r="10" spans="1:7" ht="12.75">
      <c r="A10" s="119"/>
      <c r="B10" s="121">
        <v>0</v>
      </c>
      <c r="C10" s="121">
        <v>0</v>
      </c>
      <c r="D10" s="118"/>
      <c r="E10" s="321" t="s">
        <v>182</v>
      </c>
      <c r="F10" s="321"/>
      <c r="G10" s="115"/>
    </row>
    <row r="11" spans="1:7" ht="12.75">
      <c r="A11" s="119"/>
      <c r="B11" s="121">
        <v>0</v>
      </c>
      <c r="C11" s="121">
        <v>0</v>
      </c>
      <c r="D11" s="118"/>
      <c r="E11" s="321"/>
      <c r="F11" s="321"/>
      <c r="G11" s="115"/>
    </row>
    <row r="12" spans="1:7" ht="12.75">
      <c r="A12" s="119"/>
      <c r="B12" s="121">
        <v>0</v>
      </c>
      <c r="C12" s="121">
        <v>0</v>
      </c>
      <c r="D12" s="118"/>
      <c r="E12" s="118"/>
      <c r="F12" s="118"/>
      <c r="G12" s="115"/>
    </row>
    <row r="13" spans="1:7" ht="12.75">
      <c r="A13" s="115"/>
      <c r="B13" s="115"/>
      <c r="C13" s="115"/>
      <c r="D13" s="115"/>
      <c r="E13" s="115"/>
      <c r="F13" s="111" t="s">
        <v>175</v>
      </c>
      <c r="G13" s="115"/>
    </row>
    <row r="14" spans="1:7" ht="12.75">
      <c r="A14" s="320" t="s">
        <v>341</v>
      </c>
      <c r="B14" s="320"/>
      <c r="C14" s="320"/>
      <c r="D14" s="320"/>
      <c r="E14" s="320"/>
      <c r="F14" s="320"/>
      <c r="G14" s="115"/>
    </row>
    <row r="15" spans="1:7" ht="12.75">
      <c r="A15" s="113" t="s">
        <v>84</v>
      </c>
      <c r="B15" s="113" t="s">
        <v>85</v>
      </c>
      <c r="C15" s="113" t="s">
        <v>320</v>
      </c>
      <c r="D15" s="113" t="s">
        <v>87</v>
      </c>
      <c r="E15" s="113" t="s">
        <v>88</v>
      </c>
      <c r="F15" s="113" t="s">
        <v>89</v>
      </c>
      <c r="G15" s="115"/>
    </row>
    <row r="16" spans="1:7" ht="12.75">
      <c r="A16" s="120" t="s">
        <v>90</v>
      </c>
      <c r="B16" s="117">
        <f>+B17+B18+B19+B20</f>
        <v>0</v>
      </c>
      <c r="C16" s="117">
        <f>+C17+C18+C19+C20</f>
        <v>0</v>
      </c>
      <c r="D16" s="117">
        <f>+D17+D18+D19+D20</f>
        <v>0</v>
      </c>
      <c r="E16" s="117">
        <f>+E17+E18+E19+E20</f>
        <v>0</v>
      </c>
      <c r="F16" s="117">
        <f>+F17+F18+F19+F20</f>
        <v>0</v>
      </c>
      <c r="G16" s="115"/>
    </row>
    <row r="17" spans="1:7" ht="12.75">
      <c r="A17" s="120"/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15"/>
    </row>
    <row r="18" spans="1:7" ht="12.75">
      <c r="A18" s="119"/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15"/>
    </row>
    <row r="19" spans="1:7" ht="12.75">
      <c r="A19" s="119"/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15"/>
    </row>
    <row r="20" spans="1:7" ht="12.75">
      <c r="A20" s="119"/>
      <c r="B20" s="121">
        <v>0</v>
      </c>
      <c r="C20" s="121">
        <v>0</v>
      </c>
      <c r="D20" s="121">
        <v>0</v>
      </c>
      <c r="E20" s="121">
        <v>0</v>
      </c>
      <c r="F20" s="121">
        <v>0</v>
      </c>
      <c r="G20" s="115"/>
    </row>
    <row r="21" spans="1:7" ht="12.75">
      <c r="A21" s="120" t="s">
        <v>91</v>
      </c>
      <c r="B21" s="117">
        <f>+B22+B23+B24+B25</f>
        <v>0</v>
      </c>
      <c r="C21" s="117">
        <f>+C22+C23+C24+C25</f>
        <v>0</v>
      </c>
      <c r="D21" s="117">
        <f>+D22+D23+D24+D25</f>
        <v>0</v>
      </c>
      <c r="E21" s="117">
        <f>+E22+E23+E24+E25</f>
        <v>0</v>
      </c>
      <c r="F21" s="117">
        <f>+F22+F23+F24+F25</f>
        <v>0</v>
      </c>
      <c r="G21" s="115"/>
    </row>
    <row r="22" spans="1:7" ht="12.75">
      <c r="A22" s="119"/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15"/>
    </row>
    <row r="23" spans="1:7" ht="12.75">
      <c r="A23" s="119"/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15"/>
    </row>
    <row r="24" spans="1:7" ht="12.75">
      <c r="A24" s="119"/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15"/>
    </row>
    <row r="25" spans="1:7" ht="12.75">
      <c r="A25" s="119"/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15"/>
    </row>
    <row r="26" spans="1:7" ht="12.75">
      <c r="A26" s="120"/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5"/>
    </row>
    <row r="27" spans="1:7" ht="12.75">
      <c r="A27" s="119"/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15"/>
    </row>
    <row r="28" spans="1:7" ht="12.75">
      <c r="A28" s="119"/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15"/>
    </row>
    <row r="29" spans="1:7" ht="12.75">
      <c r="A29" s="119"/>
      <c r="B29" s="121">
        <v>0</v>
      </c>
      <c r="C29" s="121">
        <v>0</v>
      </c>
      <c r="D29" s="121">
        <v>0</v>
      </c>
      <c r="E29" s="121">
        <v>0</v>
      </c>
      <c r="F29" s="121">
        <v>0</v>
      </c>
      <c r="G29" s="115"/>
    </row>
    <row r="30" spans="1:7" ht="12.75">
      <c r="A30" s="119"/>
      <c r="B30" s="121">
        <v>0</v>
      </c>
      <c r="C30" s="121">
        <v>0</v>
      </c>
      <c r="D30" s="121">
        <v>0</v>
      </c>
      <c r="E30" s="121">
        <v>0</v>
      </c>
      <c r="F30" s="121">
        <v>0</v>
      </c>
      <c r="G30" s="115"/>
    </row>
    <row r="31" spans="1:7" ht="12.75">
      <c r="A31" s="115"/>
      <c r="B31" s="115"/>
      <c r="C31" s="115"/>
      <c r="D31" s="122"/>
      <c r="E31" s="115"/>
      <c r="F31" s="115"/>
      <c r="G31" s="115"/>
    </row>
    <row r="32" spans="1:7" ht="12.75">
      <c r="A32" s="115" t="s">
        <v>183</v>
      </c>
      <c r="B32" s="316" t="s">
        <v>354</v>
      </c>
      <c r="C32" s="316"/>
      <c r="D32" s="123" t="s">
        <v>189</v>
      </c>
      <c r="E32" s="115" t="s">
        <v>70</v>
      </c>
      <c r="F32" s="115"/>
      <c r="G32" s="115"/>
    </row>
    <row r="33" spans="2:7" ht="12.75">
      <c r="B33" s="124"/>
      <c r="C33" s="124"/>
      <c r="D33" s="227"/>
      <c r="F33" s="115"/>
      <c r="G33" s="115"/>
    </row>
    <row r="34" spans="1:7" ht="12.75">
      <c r="A34" s="115" t="s">
        <v>179</v>
      </c>
      <c r="B34" s="317" t="s">
        <v>355</v>
      </c>
      <c r="C34" s="317"/>
      <c r="D34" s="123" t="s">
        <v>189</v>
      </c>
      <c r="E34" s="115" t="s">
        <v>70</v>
      </c>
      <c r="F34" s="115"/>
      <c r="G34" s="115"/>
    </row>
    <row r="35" spans="1:7" ht="12.75">
      <c r="A35" s="115"/>
      <c r="B35" s="124"/>
      <c r="C35" s="124"/>
      <c r="D35" s="122"/>
      <c r="E35" s="115"/>
      <c r="F35" s="115"/>
      <c r="G35" s="115"/>
    </row>
    <row r="36" spans="1:7" ht="12.75">
      <c r="A36" s="115" t="s">
        <v>93</v>
      </c>
      <c r="B36" s="319" t="s">
        <v>317</v>
      </c>
      <c r="C36" s="319"/>
      <c r="D36" s="123" t="s">
        <v>189</v>
      </c>
      <c r="E36" s="115" t="s">
        <v>70</v>
      </c>
      <c r="F36" s="115"/>
      <c r="G36" s="115"/>
    </row>
    <row r="37" spans="1:7" ht="12.75">
      <c r="A37" s="115"/>
      <c r="B37" s="115"/>
      <c r="C37" s="115"/>
      <c r="D37" s="115"/>
      <c r="E37" s="115"/>
      <c r="F37" s="115"/>
      <c r="G37" s="115"/>
    </row>
  </sheetData>
  <sheetProtection/>
  <mergeCells count="10">
    <mergeCell ref="A3:F3"/>
    <mergeCell ref="B32:C32"/>
    <mergeCell ref="B34:C34"/>
    <mergeCell ref="A5:F5"/>
    <mergeCell ref="B36:C36"/>
    <mergeCell ref="A7:F7"/>
    <mergeCell ref="A14:F14"/>
    <mergeCell ref="E9:F9"/>
    <mergeCell ref="E10:F10"/>
    <mergeCell ref="E11:F11"/>
  </mergeCells>
  <printOptions/>
  <pageMargins left="0.787401575" right="0.787401575" top="0.984251969" bottom="0.984251969" header="0.4921259845" footer="0.492125984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57"/>
  <sheetViews>
    <sheetView zoomScalePageLayoutView="0" workbookViewId="0" topLeftCell="A1">
      <selection activeCell="K17" sqref="K17"/>
    </sheetView>
  </sheetViews>
  <sheetFormatPr defaultColWidth="9.125" defaultRowHeight="12.75"/>
  <cols>
    <col min="1" max="1" width="9.125" style="62" customWidth="1"/>
    <col min="2" max="2" width="3.375" style="62" customWidth="1"/>
    <col min="3" max="16384" width="9.125" style="62" customWidth="1"/>
  </cols>
  <sheetData>
    <row r="1" spans="2:11" ht="12.75">
      <c r="B1" s="46" t="s">
        <v>0</v>
      </c>
      <c r="C1" s="46"/>
      <c r="D1" s="46"/>
      <c r="E1" s="46"/>
      <c r="F1" s="46"/>
      <c r="G1" s="46"/>
      <c r="H1" s="46"/>
      <c r="I1" s="97"/>
      <c r="J1" s="97" t="s">
        <v>94</v>
      </c>
      <c r="K1" s="46"/>
    </row>
    <row r="2" spans="2:11" ht="12.75">
      <c r="B2" s="46" t="s">
        <v>178</v>
      </c>
      <c r="C2" s="46"/>
      <c r="D2" s="46"/>
      <c r="E2" s="46"/>
      <c r="F2" s="46"/>
      <c r="G2" s="46"/>
      <c r="H2" s="46"/>
      <c r="I2" s="46"/>
      <c r="J2" s="97">
        <v>1463</v>
      </c>
      <c r="K2" s="46"/>
    </row>
    <row r="3" spans="2:11" ht="12.75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/>
      <c r="C4" s="46"/>
      <c r="D4" s="98" t="s">
        <v>332</v>
      </c>
      <c r="E4" s="46"/>
      <c r="F4" s="46"/>
      <c r="G4" s="46"/>
      <c r="H4" s="46"/>
      <c r="I4" s="46"/>
      <c r="J4" s="46"/>
      <c r="K4" s="46"/>
    </row>
    <row r="5" spans="2:11" ht="12.75">
      <c r="B5" s="46"/>
      <c r="C5" s="46"/>
      <c r="D5" s="322"/>
      <c r="E5" s="322"/>
      <c r="F5" s="322"/>
      <c r="G5" s="322"/>
      <c r="H5" s="322"/>
      <c r="I5" s="46"/>
      <c r="J5" s="46"/>
      <c r="K5" s="46"/>
    </row>
    <row r="6" spans="2:11" ht="12.75">
      <c r="B6" s="284" t="s">
        <v>356</v>
      </c>
      <c r="C6" s="297"/>
      <c r="D6" s="297"/>
      <c r="E6" s="297"/>
      <c r="F6" s="297"/>
      <c r="G6" s="297"/>
      <c r="H6" s="297"/>
      <c r="I6" s="297"/>
      <c r="J6" s="46"/>
      <c r="K6" s="46"/>
    </row>
    <row r="7" spans="3:11" ht="12.75">
      <c r="C7" s="60"/>
      <c r="D7" s="60"/>
      <c r="E7" s="60"/>
      <c r="F7" s="60"/>
      <c r="G7" s="60"/>
      <c r="H7" s="60"/>
      <c r="I7" s="60"/>
      <c r="J7" s="46"/>
      <c r="K7" s="46"/>
    </row>
    <row r="8" spans="2:11" ht="12.75">
      <c r="B8" s="284" t="s">
        <v>359</v>
      </c>
      <c r="C8" s="297"/>
      <c r="D8" s="297"/>
      <c r="E8" s="297"/>
      <c r="F8" s="297"/>
      <c r="G8" s="297"/>
      <c r="H8" s="297"/>
      <c r="I8" s="297"/>
      <c r="J8" s="46"/>
      <c r="K8" s="46"/>
    </row>
    <row r="9" spans="2:11" ht="12.75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11" ht="13.5" thickBot="1">
      <c r="B10" s="46"/>
      <c r="C10" s="46" t="s">
        <v>95</v>
      </c>
      <c r="D10" s="46"/>
      <c r="E10" s="46"/>
      <c r="F10" s="46"/>
      <c r="G10" s="46"/>
      <c r="H10" s="46"/>
      <c r="I10" s="97" t="s">
        <v>175</v>
      </c>
      <c r="J10" s="46"/>
      <c r="K10" s="46"/>
    </row>
    <row r="11" spans="2:11" ht="12.75">
      <c r="B11" s="99" t="s">
        <v>96</v>
      </c>
      <c r="C11" s="100" t="s">
        <v>97</v>
      </c>
      <c r="D11" s="100"/>
      <c r="E11" s="100"/>
      <c r="F11" s="100"/>
      <c r="G11" s="100"/>
      <c r="H11" s="228" t="s">
        <v>361</v>
      </c>
      <c r="I11" s="101"/>
      <c r="J11" s="46"/>
      <c r="K11" s="46"/>
    </row>
    <row r="12" spans="2:11" ht="12.75">
      <c r="B12" s="102" t="s">
        <v>98</v>
      </c>
      <c r="C12" s="23"/>
      <c r="D12" s="23" t="s">
        <v>99</v>
      </c>
      <c r="E12" s="23"/>
      <c r="F12" s="23"/>
      <c r="G12" s="23"/>
      <c r="H12" s="103" t="s">
        <v>361</v>
      </c>
      <c r="I12" s="104"/>
      <c r="J12" s="46"/>
      <c r="K12" s="46"/>
    </row>
    <row r="13" spans="2:11" ht="13.5" thickBot="1">
      <c r="B13" s="105" t="s">
        <v>100</v>
      </c>
      <c r="C13" s="106" t="s">
        <v>101</v>
      </c>
      <c r="D13" s="107"/>
      <c r="E13" s="107" t="s">
        <v>102</v>
      </c>
      <c r="F13" s="107"/>
      <c r="G13" s="107"/>
      <c r="H13" s="108" t="s">
        <v>361</v>
      </c>
      <c r="I13" s="109"/>
      <c r="J13" s="46"/>
      <c r="K13" s="46"/>
    </row>
    <row r="14" spans="2:11" ht="12.75">
      <c r="B14" s="102" t="s">
        <v>103</v>
      </c>
      <c r="C14" s="23" t="s">
        <v>104</v>
      </c>
      <c r="D14" s="23"/>
      <c r="E14" s="23"/>
      <c r="F14" s="23"/>
      <c r="G14" s="23"/>
      <c r="H14" s="103" t="s">
        <v>361</v>
      </c>
      <c r="I14" s="104"/>
      <c r="J14" s="46"/>
      <c r="K14" s="46"/>
    </row>
    <row r="15" spans="2:11" ht="12.75">
      <c r="B15" s="102" t="s">
        <v>105</v>
      </c>
      <c r="C15" s="23" t="s">
        <v>106</v>
      </c>
      <c r="D15" s="23"/>
      <c r="E15" s="23"/>
      <c r="F15" s="23"/>
      <c r="G15" s="23"/>
      <c r="H15" s="103" t="s">
        <v>361</v>
      </c>
      <c r="I15" s="104"/>
      <c r="J15" s="46"/>
      <c r="K15" s="46"/>
    </row>
    <row r="16" spans="2:11" ht="13.5" thickBot="1">
      <c r="B16" s="105" t="s">
        <v>107</v>
      </c>
      <c r="C16" s="106" t="s">
        <v>108</v>
      </c>
      <c r="D16" s="107"/>
      <c r="E16" s="107"/>
      <c r="F16" s="106" t="s">
        <v>109</v>
      </c>
      <c r="G16" s="107"/>
      <c r="H16" s="108" t="s">
        <v>361</v>
      </c>
      <c r="I16" s="109"/>
      <c r="J16" s="46"/>
      <c r="K16" s="46"/>
    </row>
    <row r="17" spans="2:11" ht="12.75">
      <c r="B17" s="102" t="s">
        <v>110</v>
      </c>
      <c r="C17" s="23" t="s">
        <v>340</v>
      </c>
      <c r="D17" s="23"/>
      <c r="E17" s="23"/>
      <c r="F17" s="23"/>
      <c r="G17" s="23"/>
      <c r="H17" s="103" t="s">
        <v>361</v>
      </c>
      <c r="I17" s="104"/>
      <c r="J17" s="46"/>
      <c r="K17" s="46"/>
    </row>
    <row r="18" spans="2:11" ht="12.75">
      <c r="B18" s="102" t="s">
        <v>111</v>
      </c>
      <c r="C18" s="23" t="s">
        <v>339</v>
      </c>
      <c r="D18" s="23"/>
      <c r="E18" s="23"/>
      <c r="F18" s="23"/>
      <c r="G18" s="23"/>
      <c r="H18" s="103" t="s">
        <v>361</v>
      </c>
      <c r="I18" s="104"/>
      <c r="J18" s="46"/>
      <c r="K18" s="46"/>
    </row>
    <row r="19" spans="2:11" ht="12.75">
      <c r="B19" s="102" t="s">
        <v>112</v>
      </c>
      <c r="C19" s="23" t="s">
        <v>113</v>
      </c>
      <c r="D19" s="23"/>
      <c r="E19" s="23"/>
      <c r="F19" s="23"/>
      <c r="G19" s="23"/>
      <c r="H19" s="103" t="s">
        <v>361</v>
      </c>
      <c r="I19" s="104"/>
      <c r="J19" s="46"/>
      <c r="K19" s="46"/>
    </row>
    <row r="20" spans="2:11" ht="13.5" thickBot="1">
      <c r="B20" s="105" t="s">
        <v>114</v>
      </c>
      <c r="C20" s="106" t="s">
        <v>115</v>
      </c>
      <c r="D20" s="107"/>
      <c r="E20" s="107"/>
      <c r="F20" s="106" t="s">
        <v>116</v>
      </c>
      <c r="G20" s="107"/>
      <c r="H20" s="108" t="s">
        <v>361</v>
      </c>
      <c r="I20" s="109"/>
      <c r="J20" s="46"/>
      <c r="K20" s="46"/>
    </row>
    <row r="21" spans="2:11" ht="12.75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ht="12.75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2.75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ht="12.75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2:11" ht="12.75"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2:11" ht="12.75"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2:11" ht="12.75"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2:11" ht="12.75"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2:11" ht="12.75"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2:11" ht="12.75"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1" ht="12.75"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2:11" ht="12.75"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2.7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ht="12.75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12.7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2.75"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2:11" ht="12.75"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2:11" ht="12.75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ht="12.75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2:11" ht="12.75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2:11" ht="12.75">
      <c r="B42" s="46"/>
      <c r="C42" s="46" t="s">
        <v>68</v>
      </c>
      <c r="D42" s="46"/>
      <c r="E42" s="276"/>
      <c r="F42" s="276"/>
      <c r="G42" s="46" t="s">
        <v>189</v>
      </c>
      <c r="H42" s="46"/>
      <c r="I42" s="46" t="s">
        <v>70</v>
      </c>
      <c r="J42" s="46"/>
      <c r="K42" s="46"/>
    </row>
    <row r="43" spans="2:11" ht="12.75"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2:11" ht="12.75">
      <c r="B44" s="46"/>
      <c r="C44" s="46" t="s">
        <v>92</v>
      </c>
      <c r="D44" s="46"/>
      <c r="E44" s="276"/>
      <c r="F44" s="276"/>
      <c r="G44" s="46" t="s">
        <v>189</v>
      </c>
      <c r="H44" s="46"/>
      <c r="I44" s="46" t="s">
        <v>70</v>
      </c>
      <c r="J44" s="46"/>
      <c r="K44" s="46"/>
    </row>
    <row r="45" spans="2:11" ht="12.75"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2:11" ht="12.75">
      <c r="B46" s="46"/>
      <c r="C46" s="46" t="s">
        <v>93</v>
      </c>
      <c r="D46" s="46"/>
      <c r="E46" s="276" t="s">
        <v>317</v>
      </c>
      <c r="F46" s="276"/>
      <c r="G46" s="46" t="s">
        <v>69</v>
      </c>
      <c r="H46" s="46"/>
      <c r="I46" s="46" t="s">
        <v>70</v>
      </c>
      <c r="J46" s="46"/>
      <c r="K46" s="46"/>
    </row>
    <row r="47" spans="2:11" ht="12.75"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12.75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2:11" ht="12.75"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2:11" ht="12.75"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2:11" ht="12.75"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2:11" ht="12.75"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2:11" ht="12.75"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2:11" ht="12.75"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2:11" ht="12.75"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2:11" ht="12.75"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2:11" ht="12.75"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2:11" ht="12.75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11" ht="12.75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1" ht="12.7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2.75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12.75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12.75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2:11" ht="12.75"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2:11" ht="12.75"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2:11" ht="12.75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2:11" ht="12.75"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2:11" ht="12.75"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2:11" ht="12.75"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2:11" ht="12.75"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2:11" ht="12.75"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2:11" ht="12.75"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2:11" ht="12.75"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2:11" ht="12.75"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2:11" ht="12.75"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2:11" ht="12.75"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2:11" ht="12.75"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2:11" ht="12.75"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2:11" ht="12.75"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2:11" ht="12.75"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2:11" ht="12.75"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2:11" ht="12.75"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12.75"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2:11" ht="12.75"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2.7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2.7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ht="12.7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2.75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2.75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2.7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12.75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12.75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2:11" ht="12.75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12.75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2:11" ht="12.75"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2:11" ht="12.75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2:1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2:1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2:1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2:1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2:1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2:1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2:1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2:1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2:1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2:1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2:1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2:1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2:1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2:1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2:11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2:11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2:11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2:11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2:11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2:11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2:11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2:11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2:11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2:11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2:11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2:11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2:11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2:11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2:11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2:11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2:11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2:11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2:11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2:11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2:11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2:11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2:11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2:11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2:11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2:11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2:11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2:11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2:11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2:11" ht="12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2:11" ht="12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2:11" ht="12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2:11" ht="12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2:11" ht="12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2:11" ht="12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2:11" ht="12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2:11" ht="12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2:11" ht="12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2:11" ht="12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2:11" ht="12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2:11" ht="12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2:11" ht="12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2:11" ht="12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2:11" ht="12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2:11" ht="12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2:11" ht="12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2:11" ht="12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2:11" ht="12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2:11" ht="12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2:11" ht="12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2:11" ht="12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2:11" ht="12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2:11" ht="12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2:11" ht="12.75"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2:11" ht="12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2:11" ht="12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2:11" ht="12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2:11" ht="12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2:11" ht="12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2:11" ht="12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2:11" ht="12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2:11" ht="12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2:11" ht="12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2:11" ht="12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2:11" ht="12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2:11" ht="12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2:11" ht="12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2:11" ht="12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2:11" ht="12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2:11" ht="12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2:11" ht="12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2:11" ht="12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2:11" ht="12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2:11" ht="12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2:11" ht="12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2:11" ht="12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2:11" ht="12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2:11" ht="12.75"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2:11" ht="12.75"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2:11" ht="12.75"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2:11" ht="12.75"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2:11" ht="12.75"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2:11" ht="12.75"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2:11" ht="12.75"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2:11" ht="12.75"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2:11" ht="12.75"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2:11" ht="12.75"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2:11" ht="12.75"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2:11" ht="12.75"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2:11" ht="12.75"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2:11" ht="12.75"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2:11" ht="12.75"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2:11" ht="12.75"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2:11" ht="12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2:11" ht="12.75"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2:11" ht="12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2:11" ht="12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2:11" ht="12.75"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2:11" ht="12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2:11" ht="12.75"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2:11" ht="12.75"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2:11" ht="12.75"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2:11" ht="12.75"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2:11" ht="12.75"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2:11" ht="12.75"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2:11" ht="12.75"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2:11" ht="12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2:11" ht="12.75"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2:11" ht="12.75"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2:11" ht="12.75"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2:11" ht="12.75"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2:11" ht="12.75"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2:11" ht="12.75"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2:11" ht="12.75"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2:11" ht="12.75"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2:11" ht="12.75"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2:11" ht="12.75"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2:11" ht="12.75"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2:11" ht="12.75"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2:11" ht="12.75"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2:11" ht="12.75"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2:11" ht="12.75"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2:11" ht="12.75"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2:11" ht="12.75"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2:11" ht="12.75"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2:11" ht="12.75"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2:11" ht="12.75"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2:11" ht="12.75"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2:11" ht="12.75"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2:11" ht="12.75"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2:11" ht="12.75"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2:11" ht="12.75">
      <c r="B249" s="46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2:11" ht="12.75">
      <c r="B250" s="46"/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2:11" ht="12.75">
      <c r="B251" s="46"/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2:11" ht="12.75">
      <c r="B252" s="46"/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2:11" ht="12.75">
      <c r="B253" s="46"/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2:11" ht="12.75">
      <c r="B254" s="46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2:11" ht="12.75">
      <c r="B255" s="46"/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2:11" ht="12.75">
      <c r="B256" s="46"/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2:11" ht="12.75">
      <c r="B257" s="46"/>
      <c r="C257" s="46"/>
      <c r="D257" s="46"/>
      <c r="E257" s="46"/>
      <c r="F257" s="46"/>
      <c r="G257" s="46"/>
      <c r="H257" s="46"/>
      <c r="I257" s="46"/>
      <c r="J257" s="46"/>
      <c r="K257" s="46"/>
    </row>
  </sheetData>
  <sheetProtection/>
  <mergeCells count="6">
    <mergeCell ref="E44:F44"/>
    <mergeCell ref="E46:F46"/>
    <mergeCell ref="D5:H5"/>
    <mergeCell ref="B8:I8"/>
    <mergeCell ref="E42:F42"/>
    <mergeCell ref="B6:I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59">
      <selection activeCell="H65" sqref="H65"/>
    </sheetView>
  </sheetViews>
  <sheetFormatPr defaultColWidth="9.125" defaultRowHeight="12.75"/>
  <cols>
    <col min="1" max="1" width="3.625" style="94" customWidth="1"/>
    <col min="2" max="2" width="4.875" style="173" customWidth="1"/>
    <col min="3" max="3" width="2.125" style="173" customWidth="1"/>
    <col min="4" max="4" width="8.00390625" style="173" customWidth="1"/>
    <col min="5" max="5" width="41.00390625" style="173" bestFit="1" customWidth="1"/>
    <col min="6" max="6" width="11.00390625" style="186" bestFit="1" customWidth="1"/>
    <col min="7" max="7" width="11.00390625" style="173" bestFit="1" customWidth="1"/>
    <col min="8" max="8" width="12.375" style="173" bestFit="1" customWidth="1"/>
    <col min="9" max="16384" width="9.125" style="173" customWidth="1"/>
  </cols>
  <sheetData>
    <row r="1" spans="1:11" ht="12.75" customHeight="1">
      <c r="A1" s="59"/>
      <c r="B1" s="284" t="s">
        <v>0</v>
      </c>
      <c r="C1" s="284"/>
      <c r="D1" s="284"/>
      <c r="E1" s="284"/>
      <c r="G1" s="59"/>
      <c r="H1" s="61"/>
      <c r="I1" s="59"/>
      <c r="J1" s="59"/>
      <c r="K1" s="59"/>
    </row>
    <row r="2" spans="1:11" ht="12.75" customHeight="1">
      <c r="A2" s="59"/>
      <c r="B2" s="284" t="s">
        <v>178</v>
      </c>
      <c r="C2" s="284"/>
      <c r="D2" s="284"/>
      <c r="E2" s="284"/>
      <c r="G2" s="59"/>
      <c r="H2" s="61">
        <v>1463</v>
      </c>
      <c r="I2" s="59"/>
      <c r="J2" s="59"/>
      <c r="K2" s="59"/>
    </row>
    <row r="3" spans="1:11" ht="6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.75" customHeight="1">
      <c r="A4" s="285" t="s">
        <v>335</v>
      </c>
      <c r="B4" s="285"/>
      <c r="C4" s="285"/>
      <c r="D4" s="285"/>
      <c r="E4" s="285"/>
      <c r="F4" s="285"/>
      <c r="G4" s="285"/>
      <c r="H4" s="285"/>
      <c r="I4" s="59"/>
      <c r="J4" s="59"/>
      <c r="K4" s="59"/>
    </row>
    <row r="5" spans="1:11" ht="12.75" customHeight="1">
      <c r="A5" s="285" t="s">
        <v>336</v>
      </c>
      <c r="B5" s="285"/>
      <c r="C5" s="285"/>
      <c r="D5" s="285"/>
      <c r="E5" s="285"/>
      <c r="F5" s="285"/>
      <c r="G5" s="285"/>
      <c r="H5" s="285"/>
      <c r="I5" s="59"/>
      <c r="J5" s="59"/>
      <c r="K5" s="59"/>
    </row>
    <row r="6" spans="1:11" ht="12.75" customHeight="1">
      <c r="A6" s="247"/>
      <c r="B6" s="247"/>
      <c r="C6" s="247"/>
      <c r="D6" s="247"/>
      <c r="E6" s="247"/>
      <c r="F6" s="247"/>
      <c r="G6" s="247"/>
      <c r="H6" s="247"/>
      <c r="I6" s="59"/>
      <c r="J6" s="59"/>
      <c r="K6" s="59"/>
    </row>
    <row r="7" spans="1:11" ht="12.75" customHeight="1">
      <c r="A7" s="293" t="s">
        <v>343</v>
      </c>
      <c r="B7" s="292"/>
      <c r="C7" s="292"/>
      <c r="D7" s="292"/>
      <c r="E7" s="292"/>
      <c r="F7" s="292"/>
      <c r="G7" s="292"/>
      <c r="H7" s="292"/>
      <c r="I7" s="59"/>
      <c r="J7" s="59"/>
      <c r="K7" s="59"/>
    </row>
    <row r="8" spans="1:11" ht="12.75" customHeight="1">
      <c r="A8" s="309" t="s">
        <v>174</v>
      </c>
      <c r="B8" s="309"/>
      <c r="C8" s="309"/>
      <c r="D8" s="309"/>
      <c r="E8" s="309"/>
      <c r="F8" s="309"/>
      <c r="G8" s="309"/>
      <c r="H8" s="309"/>
      <c r="I8" s="59"/>
      <c r="J8" s="59"/>
      <c r="K8" s="59"/>
    </row>
    <row r="9" spans="1:11" ht="12.75" customHeight="1" thickBot="1">
      <c r="A9" s="248"/>
      <c r="B9" s="248"/>
      <c r="C9" s="248"/>
      <c r="D9" s="248"/>
      <c r="E9" s="248"/>
      <c r="F9" s="248"/>
      <c r="G9" s="248"/>
      <c r="H9" s="248"/>
      <c r="I9" s="59"/>
      <c r="J9" s="59"/>
      <c r="K9" s="59"/>
    </row>
    <row r="10" spans="1:11" ht="15" customHeight="1" thickBot="1">
      <c r="A10" s="64" t="s">
        <v>2</v>
      </c>
      <c r="B10" s="323"/>
      <c r="C10" s="323"/>
      <c r="D10" s="323"/>
      <c r="E10" s="65" t="s">
        <v>4</v>
      </c>
      <c r="F10" s="229">
        <v>2017</v>
      </c>
      <c r="G10" s="249">
        <v>2018</v>
      </c>
      <c r="H10" s="218">
        <v>2019</v>
      </c>
      <c r="I10" s="59"/>
      <c r="J10" s="59"/>
      <c r="K10" s="59"/>
    </row>
    <row r="11" spans="1:11" ht="10.5" customHeight="1">
      <c r="A11" s="250" t="s">
        <v>196</v>
      </c>
      <c r="B11" s="324" t="s">
        <v>5</v>
      </c>
      <c r="C11" s="278"/>
      <c r="D11" s="278"/>
      <c r="E11" s="279"/>
      <c r="F11" s="71">
        <f>+F12+F20+F26+F32+F37+F45+F54+F59+F61</f>
        <v>6052590</v>
      </c>
      <c r="G11" s="71">
        <f>+G12+G20+G26+G32+G37+G45+G54+G59+G61</f>
        <v>6138880</v>
      </c>
      <c r="H11" s="71">
        <f>+H12+H20+H26+H32+H37+H45+H54+H59+H61</f>
        <v>6160880</v>
      </c>
      <c r="I11" s="59"/>
      <c r="J11" s="59"/>
      <c r="K11" s="59"/>
    </row>
    <row r="12" spans="1:11" ht="10.5" customHeight="1">
      <c r="A12" s="250" t="s">
        <v>197</v>
      </c>
      <c r="B12" s="251">
        <v>50</v>
      </c>
      <c r="C12" s="74" t="s">
        <v>6</v>
      </c>
      <c r="D12" s="75"/>
      <c r="E12" s="76"/>
      <c r="F12" s="77">
        <f>SUM(F13:F19)</f>
        <v>475000</v>
      </c>
      <c r="G12" s="260">
        <f>SUM(G13:G19)</f>
        <v>524000</v>
      </c>
      <c r="H12" s="265">
        <f>SUM(H13:H19)</f>
        <v>530500</v>
      </c>
      <c r="I12" s="59"/>
      <c r="J12" s="59"/>
      <c r="K12" s="59"/>
    </row>
    <row r="13" spans="1:11" ht="10.5" customHeight="1">
      <c r="A13" s="250" t="s">
        <v>198</v>
      </c>
      <c r="B13" s="252"/>
      <c r="C13" s="27"/>
      <c r="D13" s="10">
        <v>501</v>
      </c>
      <c r="E13" s="79" t="s">
        <v>7</v>
      </c>
      <c r="F13" s="80">
        <f>'P1 - Přehled'!H11</f>
        <v>90000</v>
      </c>
      <c r="G13" s="261">
        <f>136000-22000</f>
        <v>114000</v>
      </c>
      <c r="H13" s="266">
        <f>138000-22500</f>
        <v>115500</v>
      </c>
      <c r="I13" s="59"/>
      <c r="J13" s="59"/>
      <c r="K13" s="59"/>
    </row>
    <row r="14" spans="1:11" ht="10.5" customHeight="1">
      <c r="A14" s="250" t="s">
        <v>199</v>
      </c>
      <c r="B14" s="252"/>
      <c r="C14" s="27"/>
      <c r="D14" s="32">
        <v>502</v>
      </c>
      <c r="E14" s="81" t="s">
        <v>170</v>
      </c>
      <c r="F14" s="80">
        <f>'P1 - Přehled'!H12</f>
        <v>385000</v>
      </c>
      <c r="G14" s="261">
        <v>410000</v>
      </c>
      <c r="H14" s="266">
        <v>415000</v>
      </c>
      <c r="I14" s="59"/>
      <c r="J14" s="59"/>
      <c r="K14" s="59"/>
    </row>
    <row r="15" spans="1:11" ht="10.5" customHeight="1">
      <c r="A15" s="250" t="s">
        <v>200</v>
      </c>
      <c r="B15" s="253"/>
      <c r="C15" s="17"/>
      <c r="D15" s="17">
        <v>503</v>
      </c>
      <c r="E15" s="25" t="s">
        <v>190</v>
      </c>
      <c r="F15" s="80">
        <f>'P1 - Přehled'!H13</f>
        <v>0</v>
      </c>
      <c r="G15" s="261">
        <v>0</v>
      </c>
      <c r="H15" s="267">
        <v>0</v>
      </c>
      <c r="I15" s="59"/>
      <c r="J15" s="59"/>
      <c r="K15" s="59"/>
    </row>
    <row r="16" spans="1:11" ht="10.5" customHeight="1">
      <c r="A16" s="250" t="s">
        <v>201</v>
      </c>
      <c r="B16" s="252"/>
      <c r="C16" s="39"/>
      <c r="D16" s="39">
        <v>504</v>
      </c>
      <c r="E16" s="40" t="s">
        <v>8</v>
      </c>
      <c r="F16" s="80">
        <f>'P1 - Přehled'!H14</f>
        <v>0</v>
      </c>
      <c r="G16" s="261">
        <v>0</v>
      </c>
      <c r="H16" s="266">
        <v>0</v>
      </c>
      <c r="I16" s="59"/>
      <c r="J16" s="59"/>
      <c r="K16" s="59"/>
    </row>
    <row r="17" spans="1:11" ht="10.5" customHeight="1">
      <c r="A17" s="250" t="s">
        <v>202</v>
      </c>
      <c r="B17" s="252"/>
      <c r="C17" s="39"/>
      <c r="D17" s="39">
        <v>506</v>
      </c>
      <c r="E17" s="40" t="s">
        <v>193</v>
      </c>
      <c r="F17" s="80">
        <f>'P1 - Přehled'!H15</f>
        <v>0</v>
      </c>
      <c r="G17" s="261">
        <v>0</v>
      </c>
      <c r="H17" s="266">
        <v>0</v>
      </c>
      <c r="I17" s="59"/>
      <c r="J17" s="59"/>
      <c r="K17" s="59"/>
    </row>
    <row r="18" spans="1:11" ht="10.5" customHeight="1">
      <c r="A18" s="250" t="s">
        <v>203</v>
      </c>
      <c r="B18" s="252"/>
      <c r="C18" s="39"/>
      <c r="D18" s="39">
        <v>507</v>
      </c>
      <c r="E18" s="40" t="s">
        <v>194</v>
      </c>
      <c r="F18" s="80">
        <f>'P1 - Přehled'!H16</f>
        <v>0</v>
      </c>
      <c r="G18" s="261">
        <v>0</v>
      </c>
      <c r="H18" s="266">
        <v>0</v>
      </c>
      <c r="I18" s="59"/>
      <c r="J18" s="59"/>
      <c r="K18" s="59"/>
    </row>
    <row r="19" spans="1:11" ht="10.5" customHeight="1">
      <c r="A19" s="250" t="s">
        <v>204</v>
      </c>
      <c r="B19" s="252"/>
      <c r="C19" s="39"/>
      <c r="D19" s="39">
        <v>508</v>
      </c>
      <c r="E19" s="40" t="s">
        <v>195</v>
      </c>
      <c r="F19" s="80">
        <f>'P1 - Přehled'!H17</f>
        <v>0</v>
      </c>
      <c r="G19" s="261">
        <v>0</v>
      </c>
      <c r="H19" s="266">
        <v>0</v>
      </c>
      <c r="I19" s="59"/>
      <c r="J19" s="59"/>
      <c r="K19" s="59"/>
    </row>
    <row r="20" spans="1:11" ht="10.5" customHeight="1">
      <c r="A20" s="250" t="s">
        <v>205</v>
      </c>
      <c r="B20" s="254">
        <v>51</v>
      </c>
      <c r="C20" s="47" t="s">
        <v>9</v>
      </c>
      <c r="D20" s="47"/>
      <c r="E20" s="47"/>
      <c r="F20" s="51">
        <f>SUM(F21:F25)</f>
        <v>463750</v>
      </c>
      <c r="G20" s="262">
        <f>SUM(G21:G25)</f>
        <v>500540</v>
      </c>
      <c r="H20" s="268">
        <f>SUM(H21:H25)</f>
        <v>515540</v>
      </c>
      <c r="I20" s="59"/>
      <c r="J20" s="59"/>
      <c r="K20" s="59"/>
    </row>
    <row r="21" spans="1:11" ht="10.5" customHeight="1">
      <c r="A21" s="250" t="s">
        <v>206</v>
      </c>
      <c r="B21" s="252"/>
      <c r="C21" s="17"/>
      <c r="D21" s="18">
        <v>511</v>
      </c>
      <c r="E21" s="19" t="s">
        <v>163</v>
      </c>
      <c r="F21" s="80">
        <f>'P1 - Přehled'!H19</f>
        <v>45250</v>
      </c>
      <c r="G21" s="261">
        <v>46000</v>
      </c>
      <c r="H21" s="266">
        <v>50000</v>
      </c>
      <c r="I21" s="59"/>
      <c r="J21" s="59"/>
      <c r="K21" s="59"/>
    </row>
    <row r="22" spans="1:11" ht="10.5" customHeight="1">
      <c r="A22" s="250" t="s">
        <v>207</v>
      </c>
      <c r="B22" s="252"/>
      <c r="C22" s="17"/>
      <c r="D22" s="20">
        <v>512</v>
      </c>
      <c r="E22" s="21" t="s">
        <v>10</v>
      </c>
      <c r="F22" s="80">
        <f>'P1 - Přehled'!H20</f>
        <v>5000</v>
      </c>
      <c r="G22" s="261">
        <v>5000</v>
      </c>
      <c r="H22" s="266">
        <v>5000</v>
      </c>
      <c r="I22" s="59"/>
      <c r="J22" s="59"/>
      <c r="K22" s="59"/>
    </row>
    <row r="23" spans="1:11" ht="10.5" customHeight="1">
      <c r="A23" s="250" t="s">
        <v>208</v>
      </c>
      <c r="B23" s="255"/>
      <c r="C23" s="17"/>
      <c r="D23" s="17">
        <v>513</v>
      </c>
      <c r="E23" s="25" t="s">
        <v>11</v>
      </c>
      <c r="F23" s="80">
        <f>'P1 - Přehled'!H21</f>
        <v>0</v>
      </c>
      <c r="G23" s="261">
        <v>0</v>
      </c>
      <c r="H23" s="266">
        <v>0</v>
      </c>
      <c r="I23" s="59"/>
      <c r="J23" s="59"/>
      <c r="K23" s="59"/>
    </row>
    <row r="24" spans="1:11" ht="10.5" customHeight="1">
      <c r="A24" s="250" t="s">
        <v>209</v>
      </c>
      <c r="B24" s="255"/>
      <c r="C24" s="17"/>
      <c r="D24" s="17">
        <v>516</v>
      </c>
      <c r="E24" s="25" t="s">
        <v>29</v>
      </c>
      <c r="F24" s="80">
        <f>'P1 - Přehled'!H22</f>
        <v>0</v>
      </c>
      <c r="G24" s="261">
        <v>0</v>
      </c>
      <c r="H24" s="266">
        <v>0</v>
      </c>
      <c r="I24" s="59"/>
      <c r="J24" s="59"/>
      <c r="K24" s="59"/>
    </row>
    <row r="25" spans="1:11" ht="10.5" customHeight="1">
      <c r="A25" s="250" t="s">
        <v>210</v>
      </c>
      <c r="B25" s="253"/>
      <c r="C25" s="17"/>
      <c r="D25" s="17">
        <v>518</v>
      </c>
      <c r="E25" s="25" t="s">
        <v>12</v>
      </c>
      <c r="F25" s="80">
        <f>'P1 - Přehled'!H23</f>
        <v>413500</v>
      </c>
      <c r="G25" s="261">
        <v>449540</v>
      </c>
      <c r="H25" s="267">
        <v>460540</v>
      </c>
      <c r="I25" s="59"/>
      <c r="J25" s="59"/>
      <c r="K25" s="59"/>
    </row>
    <row r="26" spans="1:11" ht="10.5" customHeight="1">
      <c r="A26" s="250" t="s">
        <v>211</v>
      </c>
      <c r="B26" s="251">
        <v>52</v>
      </c>
      <c r="C26" s="48" t="s">
        <v>13</v>
      </c>
      <c r="D26" s="48"/>
      <c r="E26" s="48"/>
      <c r="F26" s="51">
        <f>SUM(F27:F31)</f>
        <v>5092340</v>
      </c>
      <c r="G26" s="263">
        <f>SUM(G27:G31)</f>
        <v>5092340</v>
      </c>
      <c r="H26" s="265">
        <f>SUM(H27:H31)</f>
        <v>5092340</v>
      </c>
      <c r="I26" s="59"/>
      <c r="J26" s="59"/>
      <c r="K26" s="59"/>
    </row>
    <row r="27" spans="1:11" ht="10.5" customHeight="1">
      <c r="A27" s="250" t="s">
        <v>212</v>
      </c>
      <c r="B27" s="252"/>
      <c r="C27" s="27"/>
      <c r="D27" s="27">
        <v>521</v>
      </c>
      <c r="E27" s="5" t="s">
        <v>14</v>
      </c>
      <c r="F27" s="80">
        <f>'P1 - Přehled'!H25</f>
        <v>3694289</v>
      </c>
      <c r="G27" s="261">
        <v>3694289</v>
      </c>
      <c r="H27" s="269">
        <v>3694289</v>
      </c>
      <c r="I27" s="59"/>
      <c r="J27" s="59"/>
      <c r="K27" s="59"/>
    </row>
    <row r="28" spans="1:11" ht="10.5" customHeight="1">
      <c r="A28" s="250" t="s">
        <v>213</v>
      </c>
      <c r="B28" s="252"/>
      <c r="C28" s="27"/>
      <c r="D28" s="27">
        <v>524</v>
      </c>
      <c r="E28" s="5" t="s">
        <v>142</v>
      </c>
      <c r="F28" s="80">
        <v>1256059</v>
      </c>
      <c r="G28" s="261">
        <v>1256059</v>
      </c>
      <c r="H28" s="269">
        <v>1256059</v>
      </c>
      <c r="I28" s="59"/>
      <c r="J28" s="59"/>
      <c r="K28" s="59"/>
    </row>
    <row r="29" spans="1:11" ht="10.5" customHeight="1">
      <c r="A29" s="250" t="s">
        <v>214</v>
      </c>
      <c r="B29" s="253"/>
      <c r="C29" s="17"/>
      <c r="D29" s="17">
        <v>525</v>
      </c>
      <c r="E29" s="25" t="s">
        <v>191</v>
      </c>
      <c r="F29" s="80">
        <v>0</v>
      </c>
      <c r="G29" s="261">
        <v>0</v>
      </c>
      <c r="H29" s="269">
        <v>0</v>
      </c>
      <c r="I29" s="59"/>
      <c r="J29" s="59"/>
      <c r="K29" s="59"/>
    </row>
    <row r="30" spans="1:11" ht="10.5" customHeight="1">
      <c r="A30" s="250" t="s">
        <v>215</v>
      </c>
      <c r="B30" s="253"/>
      <c r="C30" s="17"/>
      <c r="D30" s="17">
        <v>527</v>
      </c>
      <c r="E30" s="25" t="s">
        <v>15</v>
      </c>
      <c r="F30" s="80">
        <f>'P1 - Přehled'!H28</f>
        <v>141992</v>
      </c>
      <c r="G30" s="261">
        <v>141992</v>
      </c>
      <c r="H30" s="269">
        <v>141992</v>
      </c>
      <c r="I30" s="59"/>
      <c r="J30" s="59"/>
      <c r="K30" s="59"/>
    </row>
    <row r="31" spans="1:11" ht="10.5" customHeight="1">
      <c r="A31" s="250" t="s">
        <v>216</v>
      </c>
      <c r="B31" s="253"/>
      <c r="C31" s="28"/>
      <c r="D31" s="29">
        <v>528</v>
      </c>
      <c r="E31" s="177" t="s">
        <v>141</v>
      </c>
      <c r="F31" s="80">
        <f>'P1 - Přehled'!H29</f>
        <v>0</v>
      </c>
      <c r="G31" s="261">
        <v>0</v>
      </c>
      <c r="H31" s="269">
        <v>0</v>
      </c>
      <c r="I31" s="59"/>
      <c r="J31" s="59"/>
      <c r="K31" s="59"/>
    </row>
    <row r="32" spans="1:11" ht="10.5" customHeight="1">
      <c r="A32" s="250" t="s">
        <v>217</v>
      </c>
      <c r="B32" s="254">
        <v>53</v>
      </c>
      <c r="C32" s="49" t="s">
        <v>16</v>
      </c>
      <c r="D32" s="50"/>
      <c r="E32" s="50"/>
      <c r="F32" s="51">
        <f>SUM(F33:F36)</f>
        <v>0</v>
      </c>
      <c r="G32" s="262">
        <f>SUM(G33:G36)</f>
        <v>0</v>
      </c>
      <c r="H32" s="268">
        <f>SUM(H33:H36)</f>
        <v>0</v>
      </c>
      <c r="I32" s="59"/>
      <c r="J32" s="59"/>
      <c r="K32" s="59"/>
    </row>
    <row r="33" spans="1:11" ht="10.5" customHeight="1">
      <c r="A33" s="250" t="s">
        <v>218</v>
      </c>
      <c r="B33" s="252"/>
      <c r="C33" s="27"/>
      <c r="D33" s="10">
        <v>531</v>
      </c>
      <c r="E33" s="31" t="s">
        <v>17</v>
      </c>
      <c r="F33" s="80">
        <f>'P1 - Přehled'!H31</f>
        <v>0</v>
      </c>
      <c r="G33" s="261">
        <v>0</v>
      </c>
      <c r="H33" s="266">
        <v>0</v>
      </c>
      <c r="I33" s="59"/>
      <c r="J33" s="59"/>
      <c r="K33" s="59"/>
    </row>
    <row r="34" spans="1:11" ht="10.5" customHeight="1">
      <c r="A34" s="250" t="s">
        <v>219</v>
      </c>
      <c r="B34" s="252"/>
      <c r="C34" s="27"/>
      <c r="D34" s="9">
        <v>532</v>
      </c>
      <c r="E34" s="1" t="s">
        <v>18</v>
      </c>
      <c r="F34" s="80">
        <f>'P1 - Přehled'!H32</f>
        <v>0</v>
      </c>
      <c r="G34" s="261">
        <v>0</v>
      </c>
      <c r="H34" s="266">
        <v>0</v>
      </c>
      <c r="I34" s="59"/>
      <c r="J34" s="59"/>
      <c r="K34" s="59"/>
    </row>
    <row r="35" spans="1:11" ht="10.5" customHeight="1">
      <c r="A35" s="250" t="s">
        <v>220</v>
      </c>
      <c r="B35" s="252"/>
      <c r="C35" s="27"/>
      <c r="D35" s="32">
        <v>538</v>
      </c>
      <c r="E35" s="230" t="s">
        <v>192</v>
      </c>
      <c r="F35" s="80">
        <f>'P1 - Přehled'!H33</f>
        <v>0</v>
      </c>
      <c r="G35" s="261">
        <v>0</v>
      </c>
      <c r="H35" s="266">
        <v>0</v>
      </c>
      <c r="I35" s="59"/>
      <c r="J35" s="59"/>
      <c r="K35" s="59"/>
    </row>
    <row r="36" spans="1:11" ht="10.5" customHeight="1">
      <c r="A36" s="250" t="s">
        <v>221</v>
      </c>
      <c r="B36" s="252"/>
      <c r="C36" s="27"/>
      <c r="D36" s="32">
        <v>539</v>
      </c>
      <c r="E36" s="230" t="s">
        <v>290</v>
      </c>
      <c r="F36" s="80">
        <f>'P1 - Přehled'!H34</f>
        <v>0</v>
      </c>
      <c r="G36" s="261">
        <v>0</v>
      </c>
      <c r="H36" s="270">
        <v>0</v>
      </c>
      <c r="I36" s="59"/>
      <c r="J36" s="59"/>
      <c r="K36" s="59"/>
    </row>
    <row r="37" spans="1:11" ht="10.5" customHeight="1">
      <c r="A37" s="250" t="s">
        <v>222</v>
      </c>
      <c r="B37" s="256">
        <v>54</v>
      </c>
      <c r="C37" s="47" t="s">
        <v>19</v>
      </c>
      <c r="D37" s="47"/>
      <c r="E37" s="47"/>
      <c r="F37" s="51">
        <f>SUM(F38:F44)</f>
        <v>0</v>
      </c>
      <c r="G37" s="262">
        <f>SUM(G38:G44)</f>
        <v>0</v>
      </c>
      <c r="H37" s="271">
        <f>SUM(H38:H44)</f>
        <v>0</v>
      </c>
      <c r="I37" s="59"/>
      <c r="J37" s="59"/>
      <c r="K37" s="59"/>
    </row>
    <row r="38" spans="1:11" ht="10.5" customHeight="1">
      <c r="A38" s="250" t="s">
        <v>223</v>
      </c>
      <c r="B38" s="257"/>
      <c r="C38" s="27"/>
      <c r="D38" s="17">
        <v>541</v>
      </c>
      <c r="E38" s="25" t="s">
        <v>20</v>
      </c>
      <c r="F38" s="80">
        <f>'P1 - Přehled'!H36</f>
        <v>0</v>
      </c>
      <c r="G38" s="261">
        <v>0</v>
      </c>
      <c r="H38" s="266">
        <v>0</v>
      </c>
      <c r="I38" s="59"/>
      <c r="J38" s="59"/>
      <c r="K38" s="59"/>
    </row>
    <row r="39" spans="1:11" ht="10.5" customHeight="1">
      <c r="A39" s="250" t="s">
        <v>224</v>
      </c>
      <c r="B39" s="257"/>
      <c r="C39" s="27"/>
      <c r="D39" s="17">
        <v>542</v>
      </c>
      <c r="E39" s="25" t="s">
        <v>136</v>
      </c>
      <c r="F39" s="80">
        <f>'P1 - Přehled'!H37</f>
        <v>0</v>
      </c>
      <c r="G39" s="261">
        <v>0</v>
      </c>
      <c r="H39" s="266">
        <v>0</v>
      </c>
      <c r="I39" s="59"/>
      <c r="J39" s="59"/>
      <c r="K39" s="59"/>
    </row>
    <row r="40" spans="1:11" ht="10.5" customHeight="1">
      <c r="A40" s="250" t="s">
        <v>225</v>
      </c>
      <c r="B40" s="258"/>
      <c r="C40" s="17"/>
      <c r="D40" s="17">
        <v>543</v>
      </c>
      <c r="E40" s="25" t="s">
        <v>22</v>
      </c>
      <c r="F40" s="80">
        <f>'P1 - Přehled'!H38</f>
        <v>0</v>
      </c>
      <c r="G40" s="261">
        <v>0</v>
      </c>
      <c r="H40" s="266">
        <v>0</v>
      </c>
      <c r="I40" s="59"/>
      <c r="J40" s="59"/>
      <c r="K40" s="59"/>
    </row>
    <row r="41" spans="1:11" s="98" customFormat="1" ht="10.5" customHeight="1">
      <c r="A41" s="250" t="s">
        <v>226</v>
      </c>
      <c r="B41" s="258"/>
      <c r="C41" s="17"/>
      <c r="D41" s="17">
        <v>544</v>
      </c>
      <c r="E41" s="25" t="s">
        <v>24</v>
      </c>
      <c r="F41" s="80">
        <f>'P1 - Přehled'!H39</f>
        <v>0</v>
      </c>
      <c r="G41" s="261">
        <v>0</v>
      </c>
      <c r="H41" s="267">
        <v>0</v>
      </c>
      <c r="I41" s="178"/>
      <c r="J41" s="178"/>
      <c r="K41" s="178"/>
    </row>
    <row r="42" spans="1:11" ht="10.5" customHeight="1">
      <c r="A42" s="250" t="s">
        <v>227</v>
      </c>
      <c r="B42" s="258"/>
      <c r="C42" s="17"/>
      <c r="D42" s="17">
        <v>547</v>
      </c>
      <c r="E42" s="25" t="s">
        <v>23</v>
      </c>
      <c r="F42" s="80">
        <f>'P1 - Přehled'!H40</f>
        <v>0</v>
      </c>
      <c r="G42" s="261">
        <v>0</v>
      </c>
      <c r="H42" s="266">
        <v>0</v>
      </c>
      <c r="I42" s="59"/>
      <c r="J42" s="59"/>
      <c r="K42" s="59"/>
    </row>
    <row r="43" spans="1:11" s="98" customFormat="1" ht="10.5" customHeight="1">
      <c r="A43" s="250" t="s">
        <v>228</v>
      </c>
      <c r="B43" s="258"/>
      <c r="C43" s="179"/>
      <c r="D43" s="28">
        <v>548</v>
      </c>
      <c r="E43" s="36" t="s">
        <v>119</v>
      </c>
      <c r="F43" s="80">
        <f>'P1 - Přehled'!H41</f>
        <v>0</v>
      </c>
      <c r="G43" s="261">
        <v>0</v>
      </c>
      <c r="H43" s="267">
        <v>0</v>
      </c>
      <c r="I43" s="178"/>
      <c r="J43" s="178"/>
      <c r="K43" s="178"/>
    </row>
    <row r="44" spans="1:11" s="98" customFormat="1" ht="10.5" customHeight="1">
      <c r="A44" s="250" t="s">
        <v>229</v>
      </c>
      <c r="B44" s="258"/>
      <c r="C44" s="28"/>
      <c r="D44" s="28">
        <v>549</v>
      </c>
      <c r="E44" s="36" t="s">
        <v>289</v>
      </c>
      <c r="F44" s="80">
        <f>'P1 - Přehled'!H42</f>
        <v>0</v>
      </c>
      <c r="G44" s="261">
        <v>0</v>
      </c>
      <c r="H44" s="267">
        <v>0</v>
      </c>
      <c r="I44" s="178"/>
      <c r="J44" s="178"/>
      <c r="K44" s="178"/>
    </row>
    <row r="45" spans="1:11" ht="10.5" customHeight="1">
      <c r="A45" s="250" t="s">
        <v>230</v>
      </c>
      <c r="B45" s="254">
        <v>55</v>
      </c>
      <c r="C45" s="47" t="s">
        <v>143</v>
      </c>
      <c r="D45" s="47"/>
      <c r="E45" s="47"/>
      <c r="F45" s="51">
        <f>SUM(F46:F53)</f>
        <v>21500</v>
      </c>
      <c r="G45" s="262">
        <f>SUM(G46:G53)</f>
        <v>22000</v>
      </c>
      <c r="H45" s="268">
        <f>SUM(H46:H53)</f>
        <v>22500</v>
      </c>
      <c r="I45" s="59"/>
      <c r="J45" s="59"/>
      <c r="K45" s="59"/>
    </row>
    <row r="46" spans="1:11" ht="10.5" customHeight="1">
      <c r="A46" s="250" t="s">
        <v>231</v>
      </c>
      <c r="B46" s="255"/>
      <c r="C46" s="17"/>
      <c r="D46" s="17">
        <v>551</v>
      </c>
      <c r="E46" s="25" t="s">
        <v>131</v>
      </c>
      <c r="F46" s="80">
        <f>'P1 - Přehled'!H44</f>
        <v>0</v>
      </c>
      <c r="G46" s="261">
        <v>0</v>
      </c>
      <c r="H46" s="266">
        <v>0</v>
      </c>
      <c r="I46" s="59"/>
      <c r="J46" s="59"/>
      <c r="K46" s="59"/>
    </row>
    <row r="47" spans="1:11" ht="10.5" customHeight="1">
      <c r="A47" s="250" t="s">
        <v>232</v>
      </c>
      <c r="B47" s="258"/>
      <c r="C47" s="17"/>
      <c r="D47" s="17">
        <v>552</v>
      </c>
      <c r="E47" s="25" t="s">
        <v>291</v>
      </c>
      <c r="F47" s="80">
        <f>'P1 - Přehled'!H45</f>
        <v>0</v>
      </c>
      <c r="G47" s="261">
        <v>0</v>
      </c>
      <c r="H47" s="267">
        <v>0</v>
      </c>
      <c r="I47" s="59"/>
      <c r="J47" s="59"/>
      <c r="K47" s="59"/>
    </row>
    <row r="48" spans="1:8" ht="10.5" customHeight="1">
      <c r="A48" s="250" t="s">
        <v>233</v>
      </c>
      <c r="B48" s="257"/>
      <c r="C48" s="17"/>
      <c r="D48" s="17">
        <v>553</v>
      </c>
      <c r="E48" s="25" t="s">
        <v>292</v>
      </c>
      <c r="F48" s="80">
        <f>'P1 - Přehled'!H46</f>
        <v>0</v>
      </c>
      <c r="G48" s="261">
        <v>0</v>
      </c>
      <c r="H48" s="267">
        <v>0</v>
      </c>
    </row>
    <row r="49" spans="1:8" s="98" customFormat="1" ht="10.5" customHeight="1">
      <c r="A49" s="250" t="s">
        <v>234</v>
      </c>
      <c r="B49" s="258"/>
      <c r="C49" s="30"/>
      <c r="D49" s="17">
        <v>554</v>
      </c>
      <c r="E49" s="25" t="s">
        <v>120</v>
      </c>
      <c r="F49" s="80">
        <f>'P1 - Přehled'!H47</f>
        <v>0</v>
      </c>
      <c r="G49" s="261">
        <v>0</v>
      </c>
      <c r="H49" s="267">
        <v>0</v>
      </c>
    </row>
    <row r="50" spans="1:8" ht="10.5" customHeight="1">
      <c r="A50" s="250" t="s">
        <v>235</v>
      </c>
      <c r="B50" s="257"/>
      <c r="C50" s="17"/>
      <c r="D50" s="17">
        <v>555</v>
      </c>
      <c r="E50" s="25" t="s">
        <v>132</v>
      </c>
      <c r="F50" s="80">
        <f>'P1 - Přehled'!H48</f>
        <v>0</v>
      </c>
      <c r="G50" s="261">
        <v>0</v>
      </c>
      <c r="H50" s="267">
        <v>0</v>
      </c>
    </row>
    <row r="51" spans="1:8" ht="10.5" customHeight="1">
      <c r="A51" s="250" t="s">
        <v>236</v>
      </c>
      <c r="B51" s="257"/>
      <c r="C51" s="28"/>
      <c r="D51" s="28">
        <v>556</v>
      </c>
      <c r="E51" s="36" t="s">
        <v>133</v>
      </c>
      <c r="F51" s="80">
        <f>'P1 - Přehled'!H49</f>
        <v>0</v>
      </c>
      <c r="G51" s="261">
        <v>0</v>
      </c>
      <c r="H51" s="267">
        <v>0</v>
      </c>
    </row>
    <row r="52" spans="1:8" s="98" customFormat="1" ht="10.5" customHeight="1">
      <c r="A52" s="250" t="s">
        <v>237</v>
      </c>
      <c r="B52" s="258"/>
      <c r="C52" s="17"/>
      <c r="D52" s="17">
        <v>557</v>
      </c>
      <c r="E52" s="25" t="s">
        <v>293</v>
      </c>
      <c r="F52" s="80">
        <f>'P1 - Přehled'!H50</f>
        <v>0</v>
      </c>
      <c r="G52" s="261">
        <v>0</v>
      </c>
      <c r="H52" s="267">
        <v>0</v>
      </c>
    </row>
    <row r="53" spans="1:8" s="98" customFormat="1" ht="10.5" customHeight="1">
      <c r="A53" s="250" t="s">
        <v>238</v>
      </c>
      <c r="B53" s="258"/>
      <c r="C53" s="17"/>
      <c r="D53" s="17">
        <v>558</v>
      </c>
      <c r="E53" s="25" t="s">
        <v>294</v>
      </c>
      <c r="F53" s="80">
        <f>'P1 - Přehled'!H51</f>
        <v>21500</v>
      </c>
      <c r="G53" s="261">
        <v>22000</v>
      </c>
      <c r="H53" s="267">
        <v>22500</v>
      </c>
    </row>
    <row r="54" spans="1:11" ht="10.5" customHeight="1">
      <c r="A54" s="250" t="s">
        <v>239</v>
      </c>
      <c r="B54" s="254">
        <v>56</v>
      </c>
      <c r="C54" s="47" t="s">
        <v>121</v>
      </c>
      <c r="D54" s="47"/>
      <c r="E54" s="47"/>
      <c r="F54" s="51">
        <f>SUM(F55:F58)</f>
        <v>0</v>
      </c>
      <c r="G54" s="262">
        <f>SUM(G55:G58)</f>
        <v>0</v>
      </c>
      <c r="H54" s="268">
        <f>SUM(H55:H58)</f>
        <v>0</v>
      </c>
      <c r="I54" s="59"/>
      <c r="J54" s="59"/>
      <c r="K54" s="59"/>
    </row>
    <row r="55" spans="1:8" s="98" customFormat="1" ht="10.5" customHeight="1">
      <c r="A55" s="250" t="s">
        <v>240</v>
      </c>
      <c r="B55" s="258"/>
      <c r="C55" s="28"/>
      <c r="D55" s="29">
        <v>562</v>
      </c>
      <c r="E55" s="231" t="s">
        <v>21</v>
      </c>
      <c r="F55" s="80">
        <f>'P1 - Přehled'!H53</f>
        <v>0</v>
      </c>
      <c r="G55" s="261">
        <v>0</v>
      </c>
      <c r="H55" s="267">
        <v>0</v>
      </c>
    </row>
    <row r="56" spans="1:8" s="98" customFormat="1" ht="10.5" customHeight="1">
      <c r="A56" s="250" t="s">
        <v>241</v>
      </c>
      <c r="B56" s="258"/>
      <c r="C56" s="28"/>
      <c r="D56" s="29">
        <v>563</v>
      </c>
      <c r="E56" s="231" t="s">
        <v>118</v>
      </c>
      <c r="F56" s="80">
        <f>'P1 - Přehled'!H54</f>
        <v>0</v>
      </c>
      <c r="G56" s="261">
        <v>0</v>
      </c>
      <c r="H56" s="267">
        <v>0</v>
      </c>
    </row>
    <row r="57" spans="1:8" s="98" customFormat="1" ht="10.5" customHeight="1">
      <c r="A57" s="250" t="s">
        <v>242</v>
      </c>
      <c r="B57" s="258"/>
      <c r="C57" s="179"/>
      <c r="D57" s="29">
        <v>564</v>
      </c>
      <c r="E57" s="231" t="s">
        <v>122</v>
      </c>
      <c r="F57" s="80">
        <f>'P1 - Přehled'!H55</f>
        <v>0</v>
      </c>
      <c r="G57" s="261">
        <v>0</v>
      </c>
      <c r="H57" s="267">
        <v>0</v>
      </c>
    </row>
    <row r="58" spans="1:8" s="98" customFormat="1" ht="10.5" customHeight="1">
      <c r="A58" s="250" t="s">
        <v>243</v>
      </c>
      <c r="B58" s="258"/>
      <c r="C58" s="179"/>
      <c r="D58" s="29">
        <v>569</v>
      </c>
      <c r="E58" s="231" t="s">
        <v>123</v>
      </c>
      <c r="F58" s="80">
        <f>'P1 - Přehled'!H56</f>
        <v>0</v>
      </c>
      <c r="G58" s="261">
        <v>0</v>
      </c>
      <c r="H58" s="267">
        <v>0</v>
      </c>
    </row>
    <row r="59" spans="1:11" ht="10.5" customHeight="1">
      <c r="A59" s="250" t="s">
        <v>244</v>
      </c>
      <c r="B59" s="254">
        <v>57</v>
      </c>
      <c r="C59" s="47" t="s">
        <v>295</v>
      </c>
      <c r="D59" s="47"/>
      <c r="E59" s="47"/>
      <c r="F59" s="51">
        <f>SUM(F60)</f>
        <v>0</v>
      </c>
      <c r="G59" s="262">
        <f>SUM(G60:G60)</f>
        <v>0</v>
      </c>
      <c r="H59" s="268">
        <f>SUM(H60:H60)</f>
        <v>0</v>
      </c>
      <c r="I59" s="59"/>
      <c r="J59" s="59"/>
      <c r="K59" s="59"/>
    </row>
    <row r="60" spans="1:8" ht="10.5" customHeight="1">
      <c r="A60" s="250" t="s">
        <v>245</v>
      </c>
      <c r="B60" s="257"/>
      <c r="C60" s="179"/>
      <c r="D60" s="29">
        <v>572</v>
      </c>
      <c r="E60" s="231" t="s">
        <v>296</v>
      </c>
      <c r="F60" s="80">
        <f>'P1 - Přehled'!H58</f>
        <v>0</v>
      </c>
      <c r="G60" s="261">
        <v>0</v>
      </c>
      <c r="H60" s="267">
        <v>0</v>
      </c>
    </row>
    <row r="61" spans="1:8" ht="10.5" customHeight="1">
      <c r="A61" s="250" t="s">
        <v>246</v>
      </c>
      <c r="B61" s="254">
        <v>59</v>
      </c>
      <c r="C61" s="47" t="s">
        <v>25</v>
      </c>
      <c r="D61" s="49"/>
      <c r="E61" s="49"/>
      <c r="F61" s="51">
        <f>SUM(F62:F63)</f>
        <v>0</v>
      </c>
      <c r="G61" s="262">
        <f>SUM(G62:G63)</f>
        <v>0</v>
      </c>
      <c r="H61" s="268">
        <f>SUM(H62:H63)</f>
        <v>0</v>
      </c>
    </row>
    <row r="62" spans="1:8" ht="10.5" customHeight="1">
      <c r="A62" s="250" t="s">
        <v>247</v>
      </c>
      <c r="B62" s="257"/>
      <c r="C62" s="17"/>
      <c r="D62" s="37">
        <v>591</v>
      </c>
      <c r="E62" s="14" t="s">
        <v>26</v>
      </c>
      <c r="F62" s="80">
        <f>'P1 - Přehled'!H60</f>
        <v>0</v>
      </c>
      <c r="G62" s="261">
        <v>0</v>
      </c>
      <c r="H62" s="266">
        <v>0</v>
      </c>
    </row>
    <row r="63" spans="1:8" ht="10.5" customHeight="1">
      <c r="A63" s="250" t="s">
        <v>248</v>
      </c>
      <c r="B63" s="257"/>
      <c r="C63" s="28"/>
      <c r="D63" s="29">
        <v>595</v>
      </c>
      <c r="E63" s="38" t="s">
        <v>27</v>
      </c>
      <c r="F63" s="80">
        <f>'P1 - Přehled'!H61</f>
        <v>0</v>
      </c>
      <c r="G63" s="261">
        <v>0</v>
      </c>
      <c r="H63" s="266">
        <v>0</v>
      </c>
    </row>
    <row r="64" spans="1:8" ht="10.5" customHeight="1">
      <c r="A64" s="250" t="s">
        <v>249</v>
      </c>
      <c r="B64" s="325" t="s">
        <v>28</v>
      </c>
      <c r="C64" s="287"/>
      <c r="D64" s="287"/>
      <c r="E64" s="288"/>
      <c r="F64" s="51">
        <f>F65+F71+F81+F87</f>
        <v>6052590</v>
      </c>
      <c r="G64" s="260">
        <f>+G65+G71+G81+G87</f>
        <v>6138880</v>
      </c>
      <c r="H64" s="265">
        <f>+H65+H71+H81+H87</f>
        <v>6160880</v>
      </c>
    </row>
    <row r="65" spans="1:8" ht="10.5" customHeight="1">
      <c r="A65" s="250" t="s">
        <v>250</v>
      </c>
      <c r="B65" s="254">
        <v>60</v>
      </c>
      <c r="C65" s="47" t="s">
        <v>145</v>
      </c>
      <c r="D65" s="47"/>
      <c r="E65" s="47"/>
      <c r="F65" s="51">
        <f>SUM(F66:F70)</f>
        <v>0</v>
      </c>
      <c r="G65" s="262">
        <f>SUM(G66:G70)</f>
        <v>0</v>
      </c>
      <c r="H65" s="268">
        <f>SUM(H66:H70)</f>
        <v>0</v>
      </c>
    </row>
    <row r="66" spans="1:8" ht="10.5" customHeight="1">
      <c r="A66" s="250" t="s">
        <v>251</v>
      </c>
      <c r="B66" s="257"/>
      <c r="C66" s="27"/>
      <c r="D66" s="17">
        <v>601</v>
      </c>
      <c r="E66" s="25" t="s">
        <v>134</v>
      </c>
      <c r="F66" s="80">
        <f>'P1 - Přehled'!H64</f>
        <v>0</v>
      </c>
      <c r="G66" s="261">
        <v>0</v>
      </c>
      <c r="H66" s="266">
        <v>0</v>
      </c>
    </row>
    <row r="67" spans="1:8" ht="10.5" customHeight="1">
      <c r="A67" s="250" t="s">
        <v>252</v>
      </c>
      <c r="B67" s="257"/>
      <c r="C67" s="27"/>
      <c r="D67" s="17">
        <v>602</v>
      </c>
      <c r="E67" s="25" t="s">
        <v>135</v>
      </c>
      <c r="F67" s="80">
        <f>'P1 - Přehled'!H65</f>
        <v>0</v>
      </c>
      <c r="G67" s="261">
        <v>0</v>
      </c>
      <c r="H67" s="266">
        <v>0</v>
      </c>
    </row>
    <row r="68" spans="1:8" s="98" customFormat="1" ht="10.5" customHeight="1">
      <c r="A68" s="250" t="s">
        <v>253</v>
      </c>
      <c r="B68" s="258"/>
      <c r="C68" s="179"/>
      <c r="D68" s="28">
        <v>603</v>
      </c>
      <c r="E68" s="36" t="s">
        <v>124</v>
      </c>
      <c r="F68" s="80">
        <f>'P1 - Přehled'!H66</f>
        <v>0</v>
      </c>
      <c r="G68" s="261">
        <v>0</v>
      </c>
      <c r="H68" s="267">
        <v>0</v>
      </c>
    </row>
    <row r="69" spans="1:8" s="98" customFormat="1" ht="10.5" customHeight="1">
      <c r="A69" s="250" t="s">
        <v>254</v>
      </c>
      <c r="B69" s="258"/>
      <c r="C69" s="179"/>
      <c r="D69" s="28">
        <v>604</v>
      </c>
      <c r="E69" s="36" t="s">
        <v>144</v>
      </c>
      <c r="F69" s="80">
        <f>'P1 - Přehled'!H67</f>
        <v>0</v>
      </c>
      <c r="G69" s="261">
        <v>0</v>
      </c>
      <c r="H69" s="267">
        <v>0</v>
      </c>
    </row>
    <row r="70" spans="1:8" ht="10.5" customHeight="1">
      <c r="A70" s="250" t="s">
        <v>255</v>
      </c>
      <c r="B70" s="257"/>
      <c r="C70" s="39"/>
      <c r="D70" s="28">
        <v>609</v>
      </c>
      <c r="E70" s="36" t="s">
        <v>139</v>
      </c>
      <c r="F70" s="80">
        <f>'P1 - Přehled'!H68</f>
        <v>0</v>
      </c>
      <c r="G70" s="261">
        <v>0</v>
      </c>
      <c r="H70" s="267">
        <v>0</v>
      </c>
    </row>
    <row r="71" spans="1:8" ht="10.5" customHeight="1">
      <c r="A71" s="250" t="s">
        <v>256</v>
      </c>
      <c r="B71" s="254">
        <v>64</v>
      </c>
      <c r="C71" s="47" t="s">
        <v>172</v>
      </c>
      <c r="D71" s="47"/>
      <c r="E71" s="47"/>
      <c r="F71" s="51">
        <f>SUM(F72:F80)</f>
        <v>0</v>
      </c>
      <c r="G71" s="262">
        <f>SUM(G72:G80)</f>
        <v>0</v>
      </c>
      <c r="H71" s="268">
        <f>SUM(H72:H80)</f>
        <v>0</v>
      </c>
    </row>
    <row r="72" spans="1:8" ht="10.5" customHeight="1">
      <c r="A72" s="250" t="s">
        <v>257</v>
      </c>
      <c r="B72" s="257"/>
      <c r="C72" s="27"/>
      <c r="D72" s="17">
        <v>641</v>
      </c>
      <c r="E72" s="25" t="s">
        <v>20</v>
      </c>
      <c r="F72" s="80">
        <f>'P1 - Přehled'!H70</f>
        <v>0</v>
      </c>
      <c r="G72" s="261">
        <v>0</v>
      </c>
      <c r="H72" s="266">
        <v>0</v>
      </c>
    </row>
    <row r="73" spans="1:8" ht="10.5" customHeight="1">
      <c r="A73" s="250" t="s">
        <v>258</v>
      </c>
      <c r="B73" s="257"/>
      <c r="C73" s="27"/>
      <c r="D73" s="17">
        <v>642</v>
      </c>
      <c r="E73" s="25" t="s">
        <v>136</v>
      </c>
      <c r="F73" s="80">
        <f>'P1 - Přehled'!H71</f>
        <v>0</v>
      </c>
      <c r="G73" s="261">
        <v>0</v>
      </c>
      <c r="H73" s="266">
        <v>0</v>
      </c>
    </row>
    <row r="74" spans="1:12" ht="10.5" customHeight="1">
      <c r="A74" s="250" t="s">
        <v>259</v>
      </c>
      <c r="B74" s="257"/>
      <c r="C74" s="27"/>
      <c r="D74" s="17">
        <v>643</v>
      </c>
      <c r="E74" s="25" t="s">
        <v>286</v>
      </c>
      <c r="F74" s="80">
        <f>'P1 - Přehled'!H72</f>
        <v>0</v>
      </c>
      <c r="G74" s="261">
        <v>0</v>
      </c>
      <c r="H74" s="266">
        <v>0</v>
      </c>
      <c r="L74" s="274"/>
    </row>
    <row r="75" spans="1:12" ht="10.5" customHeight="1">
      <c r="A75" s="250" t="s">
        <v>260</v>
      </c>
      <c r="B75" s="257"/>
      <c r="C75" s="27"/>
      <c r="D75" s="37">
        <v>644</v>
      </c>
      <c r="E75" s="25" t="s">
        <v>140</v>
      </c>
      <c r="F75" s="80">
        <f>'P1 - Přehled'!H73</f>
        <v>0</v>
      </c>
      <c r="G75" s="261">
        <v>0</v>
      </c>
      <c r="H75" s="267">
        <v>0</v>
      </c>
      <c r="L75" s="274"/>
    </row>
    <row r="76" spans="1:12" ht="10.5" customHeight="1">
      <c r="A76" s="250" t="s">
        <v>261</v>
      </c>
      <c r="B76" s="257"/>
      <c r="C76" s="27"/>
      <c r="D76" s="37">
        <v>645</v>
      </c>
      <c r="E76" s="230" t="s">
        <v>125</v>
      </c>
      <c r="F76" s="80">
        <f>'P1 - Přehled'!H74</f>
        <v>0</v>
      </c>
      <c r="G76" s="261">
        <v>0</v>
      </c>
      <c r="H76" s="267">
        <v>0</v>
      </c>
      <c r="L76" s="274"/>
    </row>
    <row r="77" spans="1:12" ht="10.5" customHeight="1">
      <c r="A77" s="250" t="s">
        <v>262</v>
      </c>
      <c r="B77" s="257"/>
      <c r="C77" s="27"/>
      <c r="D77" s="37">
        <v>646</v>
      </c>
      <c r="E77" s="230" t="s">
        <v>171</v>
      </c>
      <c r="F77" s="80">
        <f>'P1 - Přehled'!H75</f>
        <v>0</v>
      </c>
      <c r="G77" s="261">
        <v>0</v>
      </c>
      <c r="H77" s="267">
        <v>0</v>
      </c>
      <c r="L77" s="274"/>
    </row>
    <row r="78" spans="1:8" ht="10.5" customHeight="1">
      <c r="A78" s="250" t="s">
        <v>263</v>
      </c>
      <c r="B78" s="257"/>
      <c r="C78" s="27"/>
      <c r="D78" s="37">
        <v>647</v>
      </c>
      <c r="E78" s="230" t="s">
        <v>126</v>
      </c>
      <c r="F78" s="80">
        <f>'P1 - Přehled'!H76</f>
        <v>0</v>
      </c>
      <c r="G78" s="261">
        <v>0</v>
      </c>
      <c r="H78" s="267">
        <v>0</v>
      </c>
    </row>
    <row r="79" spans="1:8" ht="10.5" customHeight="1">
      <c r="A79" s="250" t="s">
        <v>264</v>
      </c>
      <c r="B79" s="257"/>
      <c r="C79" s="27"/>
      <c r="D79" s="37">
        <v>648</v>
      </c>
      <c r="E79" s="230" t="s">
        <v>137</v>
      </c>
      <c r="F79" s="80">
        <f>'P1 - Přehled'!H77</f>
        <v>0</v>
      </c>
      <c r="G79" s="261">
        <v>0</v>
      </c>
      <c r="H79" s="266">
        <v>0</v>
      </c>
    </row>
    <row r="80" spans="1:12" ht="10.5" customHeight="1">
      <c r="A80" s="250" t="s">
        <v>265</v>
      </c>
      <c r="B80" s="257"/>
      <c r="C80" s="39"/>
      <c r="D80" s="29">
        <v>649</v>
      </c>
      <c r="E80" s="231" t="s">
        <v>138</v>
      </c>
      <c r="F80" s="80">
        <f>'P1 - Přehled'!H78</f>
        <v>0</v>
      </c>
      <c r="G80" s="261">
        <v>0</v>
      </c>
      <c r="H80" s="266">
        <v>0</v>
      </c>
      <c r="L80" s="274"/>
    </row>
    <row r="81" spans="1:12" ht="10.5" customHeight="1">
      <c r="A81" s="250" t="s">
        <v>266</v>
      </c>
      <c r="B81" s="254">
        <v>66</v>
      </c>
      <c r="C81" s="47" t="s">
        <v>127</v>
      </c>
      <c r="D81" s="47"/>
      <c r="E81" s="47"/>
      <c r="F81" s="51">
        <f>SUM(F82:F86)</f>
        <v>0</v>
      </c>
      <c r="G81" s="262">
        <f>SUM(G82:G86)</f>
        <v>0</v>
      </c>
      <c r="H81" s="268">
        <f>SUM(H82:H86)</f>
        <v>0</v>
      </c>
      <c r="L81" s="274"/>
    </row>
    <row r="82" spans="1:12" ht="10.5" customHeight="1">
      <c r="A82" s="250" t="s">
        <v>267</v>
      </c>
      <c r="B82" s="257"/>
      <c r="C82" s="39"/>
      <c r="D82" s="29">
        <v>662</v>
      </c>
      <c r="E82" s="231" t="s">
        <v>21</v>
      </c>
      <c r="F82" s="80">
        <f>'P1 - Přehled'!H80</f>
        <v>0</v>
      </c>
      <c r="G82" s="261">
        <v>0</v>
      </c>
      <c r="H82" s="266">
        <v>0</v>
      </c>
      <c r="L82" s="274"/>
    </row>
    <row r="83" spans="1:8" ht="10.5" customHeight="1">
      <c r="A83" s="250" t="s">
        <v>268</v>
      </c>
      <c r="B83" s="257"/>
      <c r="C83" s="39"/>
      <c r="D83" s="29">
        <v>663</v>
      </c>
      <c r="E83" s="231" t="s">
        <v>128</v>
      </c>
      <c r="F83" s="80">
        <f>'P1 - Přehled'!H81</f>
        <v>0</v>
      </c>
      <c r="G83" s="261">
        <v>0</v>
      </c>
      <c r="H83" s="266">
        <v>0</v>
      </c>
    </row>
    <row r="84" spans="1:8" ht="10.5" customHeight="1">
      <c r="A84" s="250" t="s">
        <v>269</v>
      </c>
      <c r="B84" s="257"/>
      <c r="C84" s="39"/>
      <c r="D84" s="29">
        <v>664</v>
      </c>
      <c r="E84" s="231" t="s">
        <v>129</v>
      </c>
      <c r="F84" s="80">
        <f>'P1 - Přehled'!H82</f>
        <v>0</v>
      </c>
      <c r="G84" s="261">
        <v>0</v>
      </c>
      <c r="H84" s="266">
        <v>0</v>
      </c>
    </row>
    <row r="85" spans="1:8" ht="10.5" customHeight="1">
      <c r="A85" s="250" t="s">
        <v>270</v>
      </c>
      <c r="B85" s="257"/>
      <c r="C85" s="39"/>
      <c r="D85" s="29">
        <v>665</v>
      </c>
      <c r="E85" s="231" t="s">
        <v>287</v>
      </c>
      <c r="F85" s="80">
        <f>'P1 - Přehled'!H83</f>
        <v>0</v>
      </c>
      <c r="G85" s="261">
        <v>0</v>
      </c>
      <c r="H85" s="266">
        <v>0</v>
      </c>
    </row>
    <row r="86" spans="1:8" ht="10.5" customHeight="1">
      <c r="A86" s="250" t="s">
        <v>271</v>
      </c>
      <c r="B86" s="257"/>
      <c r="C86" s="39"/>
      <c r="D86" s="29">
        <v>669</v>
      </c>
      <c r="E86" s="231" t="s">
        <v>130</v>
      </c>
      <c r="F86" s="80">
        <f>'P1 - Přehled'!H84</f>
        <v>0</v>
      </c>
      <c r="G86" s="261">
        <v>0</v>
      </c>
      <c r="H86" s="266">
        <v>0</v>
      </c>
    </row>
    <row r="87" spans="1:8" ht="10.5" customHeight="1">
      <c r="A87" s="250" t="s">
        <v>272</v>
      </c>
      <c r="B87" s="254">
        <v>67</v>
      </c>
      <c r="C87" s="289" t="s">
        <v>288</v>
      </c>
      <c r="D87" s="290"/>
      <c r="E87" s="291"/>
      <c r="F87" s="51">
        <f>F88</f>
        <v>6052590</v>
      </c>
      <c r="G87" s="262">
        <f>SUM(G88:G88)</f>
        <v>6138880</v>
      </c>
      <c r="H87" s="268">
        <f>SUM(H88:H88)</f>
        <v>6160880</v>
      </c>
    </row>
    <row r="88" spans="1:8" ht="10.5" customHeight="1">
      <c r="A88" s="250" t="s">
        <v>273</v>
      </c>
      <c r="B88" s="257"/>
      <c r="C88" s="39"/>
      <c r="D88" s="29">
        <v>672</v>
      </c>
      <c r="E88" s="231" t="s">
        <v>297</v>
      </c>
      <c r="F88" s="80">
        <f>'P1 - Přehled'!H86</f>
        <v>6052590</v>
      </c>
      <c r="G88" s="261">
        <f>1046540+G26</f>
        <v>6138880</v>
      </c>
      <c r="H88" s="267">
        <f>1068540+H26</f>
        <v>6160880</v>
      </c>
    </row>
    <row r="89" spans="1:8" ht="13.5" thickBot="1">
      <c r="A89" s="250" t="s">
        <v>274</v>
      </c>
      <c r="B89" s="259" t="s">
        <v>311</v>
      </c>
      <c r="C89" s="42"/>
      <c r="D89" s="42"/>
      <c r="E89" s="43"/>
      <c r="F89" s="88">
        <f>+F64-F11</f>
        <v>0</v>
      </c>
      <c r="G89" s="264">
        <f>+G64-G11</f>
        <v>0</v>
      </c>
      <c r="H89" s="272">
        <f>+H64-H11</f>
        <v>0</v>
      </c>
    </row>
    <row r="90" spans="1:6" ht="9.75" customHeight="1">
      <c r="A90" s="16"/>
      <c r="B90" s="90"/>
      <c r="C90" s="90"/>
      <c r="D90" s="90"/>
      <c r="E90" s="34"/>
      <c r="F90" s="54"/>
    </row>
    <row r="91" ht="14.25" customHeight="1">
      <c r="B91" s="46" t="s">
        <v>337</v>
      </c>
    </row>
    <row r="92" ht="11.25" customHeight="1"/>
    <row r="93" ht="11.25" customHeight="1"/>
    <row r="94" ht="9.75" customHeight="1"/>
    <row r="95" spans="1:8" ht="9.75" customHeight="1">
      <c r="A95" s="95" t="s">
        <v>357</v>
      </c>
      <c r="B95" s="95"/>
      <c r="C95" s="95"/>
      <c r="D95" s="95"/>
      <c r="E95" s="46" t="s">
        <v>358</v>
      </c>
      <c r="F95" s="276" t="s">
        <v>316</v>
      </c>
      <c r="G95" s="276"/>
      <c r="H95" s="276"/>
    </row>
    <row r="96" spans="1:6" ht="11.25" customHeight="1">
      <c r="A96" s="276" t="s">
        <v>186</v>
      </c>
      <c r="B96" s="276"/>
      <c r="C96" s="276"/>
      <c r="D96" s="276"/>
      <c r="E96" s="46" t="s">
        <v>186</v>
      </c>
      <c r="F96" s="46" t="s">
        <v>186</v>
      </c>
    </row>
    <row r="97" spans="1:6" ht="11.25" customHeight="1">
      <c r="A97" s="95"/>
      <c r="B97" s="95"/>
      <c r="C97" s="95"/>
      <c r="D97" s="95"/>
      <c r="E97" s="46"/>
      <c r="F97" s="96"/>
    </row>
  </sheetData>
  <sheetProtection/>
  <protectedRanges>
    <protectedRange sqref="A96:H96" name="Oblast4"/>
    <protectedRange sqref="A7:H7" name="Oblast2"/>
    <protectedRange sqref="H2" name="Oblast1"/>
    <protectedRange sqref="A91:H95" name="Oblast3"/>
  </protectedRanges>
  <mergeCells count="12">
    <mergeCell ref="B10:D10"/>
    <mergeCell ref="B11:E11"/>
    <mergeCell ref="B64:E64"/>
    <mergeCell ref="C87:E87"/>
    <mergeCell ref="A96:D96"/>
    <mergeCell ref="F95:H95"/>
    <mergeCell ref="B1:E1"/>
    <mergeCell ref="B2:E2"/>
    <mergeCell ref="A4:H4"/>
    <mergeCell ref="A5:H5"/>
    <mergeCell ref="A7:H7"/>
    <mergeCell ref="A8:H8"/>
  </mergeCells>
  <printOptions/>
  <pageMargins left="0.7" right="0.7" top="0.787401575" bottom="0.787401575" header="0.3" footer="0.3"/>
  <pageSetup horizontalDpi="600" verticalDpi="600" orientation="portrait" paperSize="9" scale="95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Vladimír</cp:lastModifiedBy>
  <cp:lastPrinted>2017-02-20T13:02:39Z</cp:lastPrinted>
  <dcterms:created xsi:type="dcterms:W3CDTF">2003-02-27T11:28:02Z</dcterms:created>
  <dcterms:modified xsi:type="dcterms:W3CDTF">2017-03-30T07:25:45Z</dcterms:modified>
  <cp:category/>
  <cp:version/>
  <cp:contentType/>
  <cp:contentStatus/>
</cp:coreProperties>
</file>